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Per Pupil Summary" sheetId="1" r:id="rId1"/>
    <sheet name="FY 2023" sheetId="2" r:id="rId2"/>
    <sheet name="FY 2022" sheetId="3" r:id="rId3"/>
    <sheet name="FY 2021" sheetId="4" r:id="rId4"/>
    <sheet name="FY 2020" sheetId="5" r:id="rId5"/>
    <sheet name="FY 2019" sheetId="6" r:id="rId6"/>
    <sheet name="ENROLL" sheetId="7" r:id="rId7"/>
  </sheets>
  <definedNames/>
  <calcPr fullCalcOnLoad="1"/>
</workbook>
</file>

<file path=xl/sharedStrings.xml><?xml version="1.0" encoding="utf-8"?>
<sst xmlns="http://schemas.openxmlformats.org/spreadsheetml/2006/main" count="445" uniqueCount="129">
  <si>
    <t>Local Education Agency</t>
  </si>
  <si>
    <t>Foundation Program</t>
  </si>
  <si>
    <t>Guaranteed Tax Base Program</t>
  </si>
  <si>
    <t>Blueprint Transition Grant Program</t>
  </si>
  <si>
    <t>Compable Wage Index</t>
  </si>
  <si>
    <t>CCR Program</t>
  </si>
  <si>
    <t>Transportation</t>
  </si>
  <si>
    <t>Regional Cost Differences</t>
  </si>
  <si>
    <t>Compensatory Education</t>
  </si>
  <si>
    <t>Concentration of Poverty</t>
  </si>
  <si>
    <t>English Learners</t>
  </si>
  <si>
    <t>Special Education</t>
  </si>
  <si>
    <t>Prekindergarten</t>
  </si>
  <si>
    <t>Teacher Salary</t>
  </si>
  <si>
    <t>TOTAL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</si>
  <si>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</si>
  <si>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</si>
  <si>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</si>
  <si>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</si>
  <si>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</si>
  <si>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</si>
  <si>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</si>
  <si>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</si>
  <si>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</si>
  <si>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</si>
  <si>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</si>
  <si>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</si>
  <si>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</si>
  <si>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</si>
  <si>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</si>
  <si>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</si>
  <si>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</si>
  <si>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</si>
  <si>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</si>
  <si>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</si>
  <si>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</si>
  <si>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</si>
  <si>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</si>
  <si>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</si>
  <si>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Total</t>
  </si>
  <si>
    <t>Transitional Supp. Instruction</t>
  </si>
  <si>
    <t>PreK</t>
  </si>
  <si>
    <t>Ed Eff. Adj.</t>
  </si>
  <si>
    <t>Geog. Cost of</t>
  </si>
  <si>
    <t>Limited</t>
  </si>
  <si>
    <t>Special</t>
  </si>
  <si>
    <t>Guaranteed</t>
  </si>
  <si>
    <t>Hold</t>
  </si>
  <si>
    <t>Total Direct</t>
  </si>
  <si>
    <t>Foundation</t>
  </si>
  <si>
    <t>Educ. Index</t>
  </si>
  <si>
    <t>Compensatory</t>
  </si>
  <si>
    <t>English</t>
  </si>
  <si>
    <t>Education</t>
  </si>
  <si>
    <t>Tax</t>
  </si>
  <si>
    <t>Supplemental</t>
  </si>
  <si>
    <t>NTI</t>
  </si>
  <si>
    <t>TIF</t>
  </si>
  <si>
    <t>Harmless</t>
  </si>
  <si>
    <t>Mandated</t>
  </si>
  <si>
    <t>Local Unit</t>
  </si>
  <si>
    <t xml:space="preserve">Program </t>
  </si>
  <si>
    <t>(GCEI)</t>
  </si>
  <si>
    <t>Grants</t>
  </si>
  <si>
    <t>Proficient</t>
  </si>
  <si>
    <t xml:space="preserve">Formula </t>
  </si>
  <si>
    <t>Base</t>
  </si>
  <si>
    <t>Adjustment</t>
  </si>
  <si>
    <t>Grant *</t>
  </si>
  <si>
    <t>Total State</t>
  </si>
  <si>
    <t>Concentration</t>
  </si>
  <si>
    <t>Teacher</t>
  </si>
  <si>
    <t>Students with</t>
  </si>
  <si>
    <t>Transitional</t>
  </si>
  <si>
    <t>Mental</t>
  </si>
  <si>
    <t>Hold Harmless Grants</t>
  </si>
  <si>
    <t>of Poverty</t>
  </si>
  <si>
    <t>Collaborative</t>
  </si>
  <si>
    <t>Incentive</t>
  </si>
  <si>
    <t>Disabilities</t>
  </si>
  <si>
    <t>Health</t>
  </si>
  <si>
    <t>Declining</t>
  </si>
  <si>
    <t>Disabled</t>
  </si>
  <si>
    <t>Personnel Grant *</t>
  </si>
  <si>
    <t>Per Pupil Grant</t>
  </si>
  <si>
    <t>Grant (Add'l)</t>
  </si>
  <si>
    <t>Grant</t>
  </si>
  <si>
    <t>Instruction</t>
  </si>
  <si>
    <t>Coordinator</t>
  </si>
  <si>
    <t>Enrollment</t>
  </si>
  <si>
    <t>Total FY 2022 State Aid</t>
  </si>
  <si>
    <t>Total State Aid - Per Pupil</t>
  </si>
  <si>
    <t>Total State Aid Per Pupil</t>
  </si>
  <si>
    <t>9/30/2020 FTE</t>
  </si>
  <si>
    <t>9/30/2019 FTE</t>
  </si>
  <si>
    <t>Grant **</t>
  </si>
  <si>
    <t>Grant (Add'l) **</t>
  </si>
  <si>
    <t>Total State Aid</t>
  </si>
  <si>
    <t>TIF *</t>
  </si>
  <si>
    <t>Grant ***</t>
  </si>
  <si>
    <t>9/30/2018 FTE</t>
  </si>
  <si>
    <t>9/30/2017 FTE</t>
  </si>
  <si>
    <t>FY 2019</t>
  </si>
  <si>
    <t xml:space="preserve">NTI </t>
  </si>
  <si>
    <t>Hold Harmless ***</t>
  </si>
  <si>
    <t>Adjustment*</t>
  </si>
  <si>
    <t>Adjustment (NEW)</t>
  </si>
  <si>
    <t>FY 23</t>
  </si>
  <si>
    <t>FY 22</t>
  </si>
  <si>
    <t>FY 21</t>
  </si>
  <si>
    <t>FY 20</t>
  </si>
  <si>
    <t>FY 19</t>
  </si>
  <si>
    <t>5 Yr Change</t>
  </si>
  <si>
    <t>Bridge to Excellence Formulas</t>
  </si>
  <si>
    <t>Blueprint for Maryland's Future Formulas</t>
  </si>
  <si>
    <t>Fiscal Year 2020 Major State Aid for Education</t>
  </si>
  <si>
    <t>Fiscal Year 2021 Major State Aid for Education</t>
  </si>
  <si>
    <t>Fiscal Year 2022 Major State Aid for Education</t>
  </si>
  <si>
    <t>Fiscal Year 2019 Major State Aid for Education</t>
  </si>
  <si>
    <t>Total Major State Aid for Education - Per Pupil</t>
  </si>
  <si>
    <t>3 Yr Change</t>
  </si>
  <si>
    <t>FY 2022</t>
  </si>
  <si>
    <t>FY 2021</t>
  </si>
  <si>
    <t>FY 2020</t>
  </si>
  <si>
    <t>FY 2023</t>
  </si>
  <si>
    <t>Enrollment Count</t>
  </si>
  <si>
    <t>Note: Enrollment Count is the average of the previous three years enrollment counts, exclusive of 9/30/2020.</t>
  </si>
  <si>
    <t>2 Yr Change*</t>
  </si>
  <si>
    <t>* 2 year change represents pandemic-related enrollment declines between 9/30/2020 and 9/30/2021.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</si>
</sst>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_);[Red]\(#,##0\);\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165" fontId="3" fillId="0" borderId="0">
      <alignment/>
      <protection/>
    </xf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41" fontId="0" fillId="0" borderId="0" xfId="44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/>
    </xf>
    <xf numFmtId="41" fontId="34" fillId="0" borderId="11" xfId="44" applyNumberFormat="1" applyFont="1" applyFill="1" applyBorder="1" applyAlignment="1">
      <alignment/>
    </xf>
    <xf numFmtId="4" fontId="0" fillId="0" borderId="0" xfId="0" applyNumberFormat="1" applyAlignment="1">
      <alignment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41" fontId="34" fillId="0" borderId="0" xfId="0" applyNumberFormat="1" applyFont="1" applyAlignment="1">
      <alignment/>
    </xf>
    <xf numFmtId="41" fontId="34" fillId="0" borderId="10" xfId="0" applyNumberFormat="1" applyFont="1" applyBorder="1" applyAlignment="1">
      <alignment/>
    </xf>
    <xf numFmtId="41" fontId="34" fillId="0" borderId="11" xfId="0" applyNumberFormat="1" applyFont="1" applyBorder="1" applyAlignment="1">
      <alignment/>
    </xf>
    <xf numFmtId="3" fontId="34" fillId="0" borderId="0" xfId="0" applyNumberFormat="1" applyFont="1" applyAlignment="1">
      <alignment horizontal="center"/>
    </xf>
    <xf numFmtId="41" fontId="34" fillId="0" borderId="0" xfId="0" applyNumberFormat="1" applyFont="1" applyAlignment="1">
      <alignment horizontal="center"/>
    </xf>
    <xf numFmtId="41" fontId="34" fillId="0" borderId="10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" fontId="34" fillId="0" borderId="11" xfId="0" applyNumberFormat="1" applyFont="1" applyBorder="1" applyAlignment="1">
      <alignment/>
    </xf>
    <xf numFmtId="41" fontId="34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43" fontId="34" fillId="0" borderId="11" xfId="0" applyNumberFormat="1" applyFont="1" applyBorder="1" applyAlignment="1">
      <alignment/>
    </xf>
    <xf numFmtId="43" fontId="0" fillId="0" borderId="0" xfId="0" applyNumberFormat="1" applyAlignment="1">
      <alignment/>
    </xf>
    <xf numFmtId="0" fontId="34" fillId="0" borderId="10" xfId="0" applyFont="1" applyBorder="1" applyAlignment="1">
      <alignment horizontal="center"/>
    </xf>
    <xf numFmtId="41" fontId="34" fillId="0" borderId="11" xfId="0" applyNumberFormat="1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41" fontId="34" fillId="0" borderId="0" xfId="0" applyNumberFormat="1" applyFont="1" applyBorder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/>
    </xf>
    <xf numFmtId="164" fontId="0" fillId="0" borderId="0" xfId="58" applyNumberFormat="1" applyFont="1" applyAlignment="1">
      <alignment/>
    </xf>
    <xf numFmtId="164" fontId="34" fillId="0" borderId="11" xfId="58" applyNumberFormat="1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Border="1" applyAlignment="1">
      <alignment/>
    </xf>
    <xf numFmtId="10" fontId="0" fillId="0" borderId="0" xfId="58" applyNumberFormat="1" applyFont="1" applyAlignment="1">
      <alignment/>
    </xf>
    <xf numFmtId="4" fontId="0" fillId="0" borderId="0" xfId="0" applyNumberFormat="1" applyBorder="1" applyAlignment="1">
      <alignment/>
    </xf>
    <xf numFmtId="164" fontId="0" fillId="33" borderId="0" xfId="58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58" applyNumberFormat="1" applyFont="1" applyBorder="1" applyAlignment="1">
      <alignment/>
    </xf>
    <xf numFmtId="164" fontId="34" fillId="0" borderId="0" xfId="58" applyNumberFormat="1" applyFont="1" applyBorder="1" applyAlignment="1">
      <alignment/>
    </xf>
    <xf numFmtId="165" fontId="0" fillId="0" borderId="0" xfId="44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" fillId="0" borderId="0" xfId="53" applyFont="1" applyBorder="1">
      <alignment/>
      <protection/>
    </xf>
    <xf numFmtId="164" fontId="0" fillId="0" borderId="10" xfId="58" applyNumberFormat="1" applyFont="1" applyBorder="1" applyAlignment="1">
      <alignment/>
    </xf>
    <xf numFmtId="164" fontId="34" fillId="0" borderId="0" xfId="58" applyNumberFormat="1" applyFont="1" applyAlignment="1">
      <alignment/>
    </xf>
    <xf numFmtId="164" fontId="0" fillId="33" borderId="0" xfId="58" applyNumberFormat="1" applyFont="1" applyFill="1" applyBorder="1" applyAlignment="1">
      <alignment/>
    </xf>
    <xf numFmtId="0" fontId="34" fillId="0" borderId="0" xfId="0" applyFont="1" applyAlignment="1">
      <alignment horizontal="center"/>
    </xf>
    <xf numFmtId="10" fontId="34" fillId="0" borderId="11" xfId="58" applyNumberFormat="1" applyFont="1" applyBorder="1" applyAlignment="1">
      <alignment/>
    </xf>
    <xf numFmtId="0" fontId="0" fillId="0" borderId="11" xfId="0" applyBorder="1" applyAlignment="1">
      <alignment/>
    </xf>
    <xf numFmtId="0" fontId="34" fillId="0" borderId="10" xfId="0" applyFont="1" applyBorder="1" applyAlignment="1">
      <alignment horizontal="center"/>
    </xf>
    <xf numFmtId="41" fontId="34" fillId="0" borderId="0" xfId="0" applyNumberFormat="1" applyFont="1" applyBorder="1" applyAlignment="1">
      <alignment horizontal="center" wrapText="1"/>
    </xf>
    <xf numFmtId="41" fontId="34" fillId="0" borderId="1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Joan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8515625" style="0" bestFit="1" customWidth="1"/>
    <col min="2" max="6" width="10.57421875" style="0" bestFit="1" customWidth="1"/>
    <col min="7" max="7" width="4.8515625" style="0" customWidth="1"/>
    <col min="9" max="9" width="8.57421875" style="0" customWidth="1"/>
    <col min="10" max="12" width="9.140625" style="2" customWidth="1"/>
  </cols>
  <sheetData>
    <row r="2" spans="2:6" ht="15">
      <c r="B2" s="51" t="s">
        <v>119</v>
      </c>
      <c r="C2" s="51"/>
      <c r="D2" s="51"/>
      <c r="E2" s="51"/>
      <c r="F2" s="51"/>
    </row>
    <row r="3" spans="1:9" ht="30">
      <c r="A3" s="29" t="s">
        <v>0</v>
      </c>
      <c r="B3" s="23" t="s">
        <v>107</v>
      </c>
      <c r="C3" s="23" t="s">
        <v>108</v>
      </c>
      <c r="D3" s="23" t="s">
        <v>109</v>
      </c>
      <c r="E3" s="23" t="s">
        <v>110</v>
      </c>
      <c r="F3" s="23" t="s">
        <v>111</v>
      </c>
      <c r="H3" s="27" t="s">
        <v>112</v>
      </c>
      <c r="I3" s="27" t="s">
        <v>120</v>
      </c>
    </row>
    <row r="4" spans="1:12" ht="15">
      <c r="A4" t="s">
        <v>15</v>
      </c>
      <c r="B4" s="22">
        <f>'FY 2023'!S4</f>
        <v>11921.35623129357</v>
      </c>
      <c r="C4" s="22">
        <f>'FY 2022'!AC6</f>
        <v>11123.93441985549</v>
      </c>
      <c r="D4" s="22">
        <f>'FY 2021'!Z6</f>
        <v>10795.81207378775</v>
      </c>
      <c r="E4" s="22">
        <f>'FY 2020'!AA6</f>
        <v>10522.82781971236</v>
      </c>
      <c r="F4" s="22">
        <f>'FY 2019'!Q6</f>
        <v>9810.992560844941</v>
      </c>
      <c r="H4" s="31">
        <f aca="true" t="shared" si="0" ref="H4:H28">(B4-F4)/F4</f>
        <v>0.2151019539930097</v>
      </c>
      <c r="I4" s="31">
        <f>(B4-D4)/D4</f>
        <v>0.10425747964237377</v>
      </c>
      <c r="J4" s="39"/>
      <c r="L4" s="39"/>
    </row>
    <row r="5" spans="1:12" ht="15">
      <c r="A5" t="s">
        <v>16</v>
      </c>
      <c r="B5" s="22">
        <f>'FY 2023'!S5</f>
        <v>5497.219109508688</v>
      </c>
      <c r="C5" s="22">
        <f>'FY 2022'!AC7</f>
        <v>4969.191012969541</v>
      </c>
      <c r="D5" s="22">
        <f>'FY 2021'!Z7</f>
        <v>4864.992128991195</v>
      </c>
      <c r="E5" s="22">
        <f>'FY 2020'!AA7</f>
        <v>4758.33119691812</v>
      </c>
      <c r="F5" s="22">
        <f>'FY 2019'!Q7</f>
        <v>4405.15211838171</v>
      </c>
      <c r="H5" s="31">
        <f t="shared" si="0"/>
        <v>0.24790676048848068</v>
      </c>
      <c r="I5" s="31">
        <f aca="true" t="shared" si="1" ref="I5:I28">(B5-D5)/D5</f>
        <v>0.1299543686309296</v>
      </c>
      <c r="J5" s="39"/>
      <c r="L5" s="39"/>
    </row>
    <row r="6" spans="1:12" ht="15">
      <c r="A6" t="s">
        <v>17</v>
      </c>
      <c r="B6" s="22">
        <f>'FY 2023'!S6</f>
        <v>15207.712666693948</v>
      </c>
      <c r="C6" s="22">
        <f>'FY 2022'!AC8</f>
        <v>12510.380669862352</v>
      </c>
      <c r="D6" s="22">
        <f>'FY 2021'!Z8</f>
        <v>12115.57756094244</v>
      </c>
      <c r="E6" s="22">
        <f>'FY 2020'!AA8</f>
        <v>12113.123290556909</v>
      </c>
      <c r="F6" s="22">
        <f>'FY 2019'!Q8</f>
        <v>11188.265774250865</v>
      </c>
      <c r="H6" s="37">
        <f t="shared" si="0"/>
        <v>0.359255578437688</v>
      </c>
      <c r="I6" s="31">
        <f t="shared" si="1"/>
        <v>0.2552197854537096</v>
      </c>
      <c r="J6" s="47">
        <f>I6/H6</f>
        <v>0.710412866972299</v>
      </c>
      <c r="L6" s="39"/>
    </row>
    <row r="7" spans="1:12" ht="15">
      <c r="A7" t="s">
        <v>18</v>
      </c>
      <c r="B7" s="22">
        <f>'FY 2023'!S7</f>
        <v>7393.831633715109</v>
      </c>
      <c r="C7" s="22">
        <f>'FY 2022'!AC9</f>
        <v>6785.847637567789</v>
      </c>
      <c r="D7" s="22">
        <f>'FY 2021'!Z9</f>
        <v>6575.38164425838</v>
      </c>
      <c r="E7" s="22">
        <f>'FY 2020'!AA9</f>
        <v>6408.854600786459</v>
      </c>
      <c r="F7" s="22">
        <f>'FY 2019'!Q9</f>
        <v>5983.268052221231</v>
      </c>
      <c r="H7" s="31">
        <f t="shared" si="0"/>
        <v>0.23575136015679918</v>
      </c>
      <c r="I7" s="31">
        <f t="shared" si="1"/>
        <v>0.12447186091036996</v>
      </c>
      <c r="J7" s="39"/>
      <c r="L7" s="39"/>
    </row>
    <row r="8" spans="1:12" ht="15">
      <c r="A8" t="s">
        <v>19</v>
      </c>
      <c r="B8" s="22">
        <f>'FY 2023'!S8</f>
        <v>6608.605762740383</v>
      </c>
      <c r="C8" s="22">
        <f>'FY 2022'!AC10</f>
        <v>6123.7665855500545</v>
      </c>
      <c r="D8" s="22">
        <f>'FY 2021'!Z10</f>
        <v>5838.635959492208</v>
      </c>
      <c r="E8" s="22">
        <f>'FY 2020'!AA10</f>
        <v>5768.041231783372</v>
      </c>
      <c r="F8" s="22">
        <f>'FY 2019'!Q10</f>
        <v>5195.01286079886</v>
      </c>
      <c r="H8" s="31">
        <f t="shared" si="0"/>
        <v>0.27210575600464426</v>
      </c>
      <c r="I8" s="31">
        <f t="shared" si="1"/>
        <v>0.13187494623575413</v>
      </c>
      <c r="J8" s="39"/>
      <c r="L8" s="39"/>
    </row>
    <row r="9" spans="1:12" ht="15">
      <c r="A9" t="s">
        <v>20</v>
      </c>
      <c r="B9" s="22">
        <f>'FY 2023'!S9</f>
        <v>12386.297936951347</v>
      </c>
      <c r="C9" s="22">
        <f>'FY 2022'!AC11</f>
        <v>11728.287950216858</v>
      </c>
      <c r="D9" s="22">
        <f>'FY 2021'!Z11</f>
        <v>11383.07000817216</v>
      </c>
      <c r="E9" s="22">
        <f>'FY 2020'!AA11</f>
        <v>11044.519106114863</v>
      </c>
      <c r="F9" s="22">
        <f>'FY 2019'!Q11</f>
        <v>10026.790455293472</v>
      </c>
      <c r="H9" s="31">
        <f t="shared" si="0"/>
        <v>0.23532031432971784</v>
      </c>
      <c r="I9" s="31">
        <f t="shared" si="1"/>
        <v>0.08813333556403909</v>
      </c>
      <c r="J9" s="39"/>
      <c r="L9" s="39"/>
    </row>
    <row r="10" spans="1:13" ht="15">
      <c r="A10" t="s">
        <v>21</v>
      </c>
      <c r="B10" s="22">
        <f>'FY 2023'!S10</f>
        <v>6140.243882277467</v>
      </c>
      <c r="C10" s="22">
        <f>'FY 2022'!AC12</f>
        <v>5727.323219379108</v>
      </c>
      <c r="D10" s="22">
        <f>'FY 2021'!Z12</f>
        <v>5537.7870295275</v>
      </c>
      <c r="E10" s="22">
        <f>'FY 2020'!AA12</f>
        <v>5470.049692318538</v>
      </c>
      <c r="F10" s="22">
        <f>'FY 2019'!Q12</f>
        <v>5154.759682772035</v>
      </c>
      <c r="H10" s="31">
        <f t="shared" si="0"/>
        <v>0.19117946522299853</v>
      </c>
      <c r="I10" s="31">
        <f t="shared" si="1"/>
        <v>0.10879018090397208</v>
      </c>
      <c r="J10" s="39"/>
      <c r="L10" s="39"/>
      <c r="M10" s="38"/>
    </row>
    <row r="11" spans="1:12" ht="15">
      <c r="A11" t="s">
        <v>22</v>
      </c>
      <c r="B11" s="22">
        <f>'FY 2023'!S11</f>
        <v>8067.686806537884</v>
      </c>
      <c r="C11" s="22">
        <f>'FY 2022'!AC13</f>
        <v>7746.766736420068</v>
      </c>
      <c r="D11" s="22">
        <f>'FY 2021'!Z13</f>
        <v>7616.856002330004</v>
      </c>
      <c r="E11" s="22">
        <f>'FY 2020'!AA13</f>
        <v>7492.973079739141</v>
      </c>
      <c r="F11" s="22">
        <f>'FY 2019'!Q13</f>
        <v>7168.355561568774</v>
      </c>
      <c r="H11" s="31">
        <f t="shared" si="0"/>
        <v>0.12545851517056922</v>
      </c>
      <c r="I11" s="31">
        <f t="shared" si="1"/>
        <v>0.05918856862594883</v>
      </c>
      <c r="J11" s="39"/>
      <c r="L11" s="39"/>
    </row>
    <row r="12" spans="1:12" ht="15">
      <c r="A12" t="s">
        <v>23</v>
      </c>
      <c r="B12" s="22">
        <f>'FY 2023'!S12</f>
        <v>8288.162285469141</v>
      </c>
      <c r="C12" s="22">
        <f>'FY 2022'!AC14</f>
        <v>7731.688811625383</v>
      </c>
      <c r="D12" s="22">
        <f>'FY 2021'!Z14</f>
        <v>7499.597840400316</v>
      </c>
      <c r="E12" s="22">
        <f>'FY 2020'!AA14</f>
        <v>7461.736799103156</v>
      </c>
      <c r="F12" s="22">
        <f>'FY 2019'!Q14</f>
        <v>6926.001955146636</v>
      </c>
      <c r="H12" s="31">
        <f t="shared" si="0"/>
        <v>0.1966733967365255</v>
      </c>
      <c r="I12" s="31">
        <f t="shared" si="1"/>
        <v>0.10514756415615117</v>
      </c>
      <c r="J12" s="39"/>
      <c r="L12" s="39"/>
    </row>
    <row r="13" spans="1:12" ht="15">
      <c r="A13" t="s">
        <v>24</v>
      </c>
      <c r="B13" s="22">
        <f>'FY 2023'!S13</f>
        <v>12029.352265043948</v>
      </c>
      <c r="C13" s="22">
        <f>'FY 2022'!AC15</f>
        <v>11145.804100735459</v>
      </c>
      <c r="D13" s="22">
        <f>'FY 2021'!Z15</f>
        <v>10835.484578785334</v>
      </c>
      <c r="E13" s="22">
        <f>'FY 2020'!AA15</f>
        <v>10552.072185430463</v>
      </c>
      <c r="F13" s="22">
        <f>'FY 2019'!Q15</f>
        <v>9306.918250110473</v>
      </c>
      <c r="H13" s="31">
        <f t="shared" si="0"/>
        <v>0.2925172373681438</v>
      </c>
      <c r="I13" s="31">
        <f t="shared" si="1"/>
        <v>0.11018129162364125</v>
      </c>
      <c r="J13" s="39"/>
      <c r="L13" s="39"/>
    </row>
    <row r="14" spans="1:12" ht="15">
      <c r="A14" t="s">
        <v>25</v>
      </c>
      <c r="B14" s="22">
        <f>'FY 2023'!S14</f>
        <v>7327.119366361945</v>
      </c>
      <c r="C14" s="22">
        <f>'FY 2022'!AC16</f>
        <v>6483.6689599400615</v>
      </c>
      <c r="D14" s="22">
        <f>'FY 2021'!Z16</f>
        <v>6423.007739095448</v>
      </c>
      <c r="E14" s="22">
        <f>'FY 2020'!AA16</f>
        <v>6318.454499262019</v>
      </c>
      <c r="F14" s="22">
        <f>'FY 2019'!Q16</f>
        <v>5957.611724577935</v>
      </c>
      <c r="H14" s="31">
        <f t="shared" si="0"/>
        <v>0.22987527638535932</v>
      </c>
      <c r="I14" s="31">
        <f t="shared" si="1"/>
        <v>0.14076141022894403</v>
      </c>
      <c r="J14" s="39"/>
      <c r="L14" s="39"/>
    </row>
    <row r="15" spans="1:12" ht="15">
      <c r="A15" t="s">
        <v>26</v>
      </c>
      <c r="B15" s="22">
        <f>'FY 2023'!S15</f>
        <v>6623.243830207305</v>
      </c>
      <c r="C15" s="22">
        <f>'FY 2022'!AC17</f>
        <v>6597.156816390859</v>
      </c>
      <c r="D15" s="22">
        <f>'FY 2021'!Z17</f>
        <v>6311.596112757598</v>
      </c>
      <c r="E15" s="22">
        <f>'FY 2020'!AA17</f>
        <v>6062.281343895111</v>
      </c>
      <c r="F15" s="22">
        <f>'FY 2019'!Q17</f>
        <v>5578.344638574855</v>
      </c>
      <c r="H15" s="31">
        <f t="shared" si="0"/>
        <v>0.1873134880205966</v>
      </c>
      <c r="I15" s="31">
        <f t="shared" si="1"/>
        <v>0.0493770057339022</v>
      </c>
      <c r="J15" s="39"/>
      <c r="L15" s="39"/>
    </row>
    <row r="16" spans="1:12" ht="15">
      <c r="A16" t="s">
        <v>27</v>
      </c>
      <c r="B16" s="22">
        <f>'FY 2023'!S16</f>
        <v>6862.76573406945</v>
      </c>
      <c r="C16" s="22">
        <f>'FY 2022'!AC18</f>
        <v>6230.533874578151</v>
      </c>
      <c r="D16" s="22">
        <f>'FY 2021'!Z18</f>
        <v>6053.841901248429</v>
      </c>
      <c r="E16" s="22">
        <f>'FY 2020'!AA18</f>
        <v>5936.422438753161</v>
      </c>
      <c r="F16" s="22">
        <f>'FY 2019'!Q18</f>
        <v>5524.931270592383</v>
      </c>
      <c r="H16" s="31">
        <f t="shared" si="0"/>
        <v>0.24214499655370822</v>
      </c>
      <c r="I16" s="31">
        <f t="shared" si="1"/>
        <v>0.13362156561343372</v>
      </c>
      <c r="J16" s="39"/>
      <c r="L16" s="39"/>
    </row>
    <row r="17" spans="1:12" ht="15">
      <c r="A17" t="s">
        <v>28</v>
      </c>
      <c r="B17" s="22">
        <f>'FY 2023'!S17</f>
        <v>5701.521779884336</v>
      </c>
      <c r="C17" s="22">
        <f>'FY 2022'!AC19</f>
        <v>5109.363405239866</v>
      </c>
      <c r="D17" s="22">
        <f>'FY 2021'!Z19</f>
        <v>4967.108789600251</v>
      </c>
      <c r="E17" s="22">
        <f>'FY 2020'!AA19</f>
        <v>4885.111448947119</v>
      </c>
      <c r="F17" s="22">
        <f>'FY 2019'!Q19</f>
        <v>4530.48117496738</v>
      </c>
      <c r="H17" s="31">
        <f t="shared" si="0"/>
        <v>0.2584804041096998</v>
      </c>
      <c r="I17" s="31">
        <f t="shared" si="1"/>
        <v>0.1478552255230935</v>
      </c>
      <c r="J17" s="39"/>
      <c r="L17" s="39"/>
    </row>
    <row r="18" spans="1:12" ht="15">
      <c r="A18" t="s">
        <v>29</v>
      </c>
      <c r="B18" s="22">
        <f>'FY 2023'!S18</f>
        <v>5923.58963620311</v>
      </c>
      <c r="C18" s="22">
        <f>'FY 2022'!AC20</f>
        <v>5788.317037894128</v>
      </c>
      <c r="D18" s="22">
        <f>'FY 2021'!Z20</f>
        <v>5302.904596583808</v>
      </c>
      <c r="E18" s="22">
        <f>'FY 2020'!AA20</f>
        <v>5248.670568561873</v>
      </c>
      <c r="F18" s="22">
        <f>'FY 2019'!Q20</f>
        <v>4823.296355841372</v>
      </c>
      <c r="H18" s="31">
        <f t="shared" si="0"/>
        <v>0.22812060449679822</v>
      </c>
      <c r="I18" s="31">
        <f t="shared" si="1"/>
        <v>0.1170462391533792</v>
      </c>
      <c r="J18" s="39"/>
      <c r="L18" s="39"/>
    </row>
    <row r="19" spans="1:12" ht="15">
      <c r="A19" t="s">
        <v>30</v>
      </c>
      <c r="B19" s="22">
        <f>'FY 2023'!S19</f>
        <v>5238.01790793061</v>
      </c>
      <c r="C19" s="22">
        <f>'FY 2022'!AC21</f>
        <v>4994.021267941935</v>
      </c>
      <c r="D19" s="22">
        <f>'FY 2021'!Z21</f>
        <v>4851.267748949801</v>
      </c>
      <c r="E19" s="22">
        <f>'FY 2020'!AA21</f>
        <v>4687.537021443631</v>
      </c>
      <c r="F19" s="22">
        <f>'FY 2019'!Q21</f>
        <v>4383.859212076818</v>
      </c>
      <c r="H19" s="31">
        <f t="shared" si="0"/>
        <v>0.19484172609848505</v>
      </c>
      <c r="I19" s="31">
        <f t="shared" si="1"/>
        <v>0.07972146230529789</v>
      </c>
      <c r="J19" s="39"/>
      <c r="L19" s="39"/>
    </row>
    <row r="20" spans="1:12" ht="15">
      <c r="A20" t="s">
        <v>31</v>
      </c>
      <c r="B20" s="22">
        <f>'FY 2023'!S20</f>
        <v>10202.323095946294</v>
      </c>
      <c r="C20" s="22">
        <f>'FY 2022'!AC22</f>
        <v>9848.509369258793</v>
      </c>
      <c r="D20" s="22">
        <f>'FY 2021'!Z22</f>
        <v>9520.664052688007</v>
      </c>
      <c r="E20" s="22">
        <f>'FY 2020'!AA22</f>
        <v>9333.775699944063</v>
      </c>
      <c r="F20" s="22">
        <f>'FY 2019'!Q22</f>
        <v>8771.443016547551</v>
      </c>
      <c r="H20" s="31">
        <f t="shared" si="0"/>
        <v>0.1631293820981737</v>
      </c>
      <c r="I20" s="31">
        <f t="shared" si="1"/>
        <v>0.07159784648275994</v>
      </c>
      <c r="J20" s="39"/>
      <c r="L20" s="39"/>
    </row>
    <row r="21" spans="1:12" ht="15">
      <c r="A21" t="s">
        <v>32</v>
      </c>
      <c r="B21" s="22">
        <f>'FY 2023'!S21</f>
        <v>5401.426566789818</v>
      </c>
      <c r="C21" s="22">
        <f>'FY 2022'!AC23</f>
        <v>5162.322409705759</v>
      </c>
      <c r="D21" s="22">
        <f>'FY 2021'!Z23</f>
        <v>4932.64943371086</v>
      </c>
      <c r="E21" s="22">
        <f>'FY 2020'!AA23</f>
        <v>4829.749341513019</v>
      </c>
      <c r="F21" s="22">
        <f>'FY 2019'!Q23</f>
        <v>4531.376326963907</v>
      </c>
      <c r="H21" s="31">
        <f t="shared" si="0"/>
        <v>0.19200573447159677</v>
      </c>
      <c r="I21" s="31">
        <f t="shared" si="1"/>
        <v>0.09503556645952328</v>
      </c>
      <c r="J21" s="39"/>
      <c r="L21" s="39"/>
    </row>
    <row r="22" spans="1:12" ht="15">
      <c r="A22" t="s">
        <v>33</v>
      </c>
      <c r="B22" s="22">
        <f>'FY 2023'!S22</f>
        <v>7274.767034977765</v>
      </c>
      <c r="C22" s="22">
        <f>'FY 2022'!AC24</f>
        <v>6870.851282664594</v>
      </c>
      <c r="D22" s="22">
        <f>'FY 2021'!Z24</f>
        <v>6690.739701248687</v>
      </c>
      <c r="E22" s="22">
        <f>'FY 2020'!AA24</f>
        <v>6624.990155371997</v>
      </c>
      <c r="F22" s="22">
        <f>'FY 2019'!Q24</f>
        <v>6145.992101313047</v>
      </c>
      <c r="H22" s="31">
        <f t="shared" si="0"/>
        <v>0.18366032937523039</v>
      </c>
      <c r="I22" s="31">
        <f t="shared" si="1"/>
        <v>0.0872889037396092</v>
      </c>
      <c r="J22" s="39"/>
      <c r="L22" s="39"/>
    </row>
    <row r="23" spans="1:12" ht="15">
      <c r="A23" t="s">
        <v>34</v>
      </c>
      <c r="B23" s="22">
        <f>'FY 2023'!S23</f>
        <v>14659.491249736437</v>
      </c>
      <c r="C23" s="22">
        <f>'FY 2022'!AC25</f>
        <v>13519.559025491488</v>
      </c>
      <c r="D23" s="22">
        <f>'FY 2021'!Z25</f>
        <v>13212.84729981378</v>
      </c>
      <c r="E23" s="22">
        <f>'FY 2020'!AA25</f>
        <v>12673.901651376147</v>
      </c>
      <c r="F23" s="22">
        <f>'FY 2019'!Q25</f>
        <v>11661.522061549871</v>
      </c>
      <c r="H23" s="31">
        <f t="shared" si="0"/>
        <v>0.2570821520864251</v>
      </c>
      <c r="I23" s="31">
        <f t="shared" si="1"/>
        <v>0.10948767643315192</v>
      </c>
      <c r="J23" s="39"/>
      <c r="L23" s="39"/>
    </row>
    <row r="24" spans="1:12" ht="15">
      <c r="A24" t="s">
        <v>35</v>
      </c>
      <c r="B24" s="22">
        <f>'FY 2023'!S24</f>
        <v>4053.048172014397</v>
      </c>
      <c r="C24" s="22">
        <f>'FY 2022'!AC26</f>
        <v>3748.300128160317</v>
      </c>
      <c r="D24" s="22">
        <f>'FY 2021'!Z26</f>
        <v>3576.0926102837875</v>
      </c>
      <c r="E24" s="22">
        <f>'FY 2020'!AA26</f>
        <v>3419.12101910828</v>
      </c>
      <c r="F24" s="22">
        <f>'FY 2019'!Q26</f>
        <v>3106.6936783566</v>
      </c>
      <c r="H24" s="31">
        <f t="shared" si="0"/>
        <v>0.30461789659236904</v>
      </c>
      <c r="I24" s="31">
        <f t="shared" si="1"/>
        <v>0.13337338086799713</v>
      </c>
      <c r="J24" s="39"/>
      <c r="L24" s="39"/>
    </row>
    <row r="25" spans="1:12" ht="15">
      <c r="A25" t="s">
        <v>36</v>
      </c>
      <c r="B25" s="22">
        <f>'FY 2023'!S25</f>
        <v>9789.840965977566</v>
      </c>
      <c r="C25" s="22">
        <f>'FY 2022'!AC27</f>
        <v>9273.505222349999</v>
      </c>
      <c r="D25" s="22">
        <f>'FY 2021'!Z27</f>
        <v>8963.408841044435</v>
      </c>
      <c r="E25" s="22">
        <f>'FY 2020'!AA27</f>
        <v>8773.480635095448</v>
      </c>
      <c r="F25" s="22">
        <f>'FY 2019'!Q27</f>
        <v>8038.826994201178</v>
      </c>
      <c r="H25" s="31">
        <f t="shared" si="0"/>
        <v>0.21781958649433364</v>
      </c>
      <c r="I25" s="31">
        <f t="shared" si="1"/>
        <v>0.09220065039863047</v>
      </c>
      <c r="J25" s="39"/>
      <c r="L25" s="39"/>
    </row>
    <row r="26" spans="1:12" ht="15">
      <c r="A26" t="s">
        <v>37</v>
      </c>
      <c r="B26" s="22">
        <f>'FY 2023'!S26</f>
        <v>12405.337077074266</v>
      </c>
      <c r="C26" s="22">
        <f>'FY 2022'!AC28</f>
        <v>11853.371655247025</v>
      </c>
      <c r="D26" s="22">
        <f>'FY 2021'!Z28</f>
        <v>11326.671960503374</v>
      </c>
      <c r="E26" s="22">
        <f>'FY 2020'!AA28</f>
        <v>11106.093438429816</v>
      </c>
      <c r="F26" s="22">
        <f>'FY 2019'!Q28</f>
        <v>10182.187884598623</v>
      </c>
      <c r="H26" s="31">
        <f t="shared" si="0"/>
        <v>0.2183370821351995</v>
      </c>
      <c r="I26" s="31">
        <f t="shared" si="1"/>
        <v>0.09523230833666294</v>
      </c>
      <c r="J26" s="39"/>
      <c r="L26" s="39"/>
    </row>
    <row r="27" spans="1:12" ht="15">
      <c r="A27" t="s">
        <v>38</v>
      </c>
      <c r="B27" s="22">
        <f>'FY 2023'!S27</f>
        <v>3783.495802257019</v>
      </c>
      <c r="C27" s="22">
        <f>'FY 2022'!AC29</f>
        <v>3346.568698673405</v>
      </c>
      <c r="D27" s="22">
        <f>'FY 2021'!Z29</f>
        <v>3242.9250895499144</v>
      </c>
      <c r="E27" s="22">
        <f>'FY 2020'!AA29</f>
        <v>3215.695952306244</v>
      </c>
      <c r="F27" s="22">
        <f>'FY 2019'!Q29</f>
        <v>3029.1289657360408</v>
      </c>
      <c r="H27" s="31">
        <f t="shared" si="0"/>
        <v>0.2490375434832886</v>
      </c>
      <c r="I27" s="45">
        <f t="shared" si="1"/>
        <v>0.16669232183285812</v>
      </c>
      <c r="J27" s="39"/>
      <c r="L27" s="39"/>
    </row>
    <row r="28" spans="1:12" ht="15">
      <c r="A28" s="30" t="s">
        <v>39</v>
      </c>
      <c r="B28" s="21">
        <f>'FY 2023'!S28</f>
        <v>7939.068302925085</v>
      </c>
      <c r="C28" s="21">
        <f>'FY 2022'!AC30</f>
        <v>7288.500816644272</v>
      </c>
      <c r="D28" s="21">
        <f>'FY 2021'!Z30</f>
        <v>7064.9419846088385</v>
      </c>
      <c r="E28" s="21">
        <f>'FY 2020'!AA30</f>
        <v>6940.4236706992615</v>
      </c>
      <c r="F28" s="21">
        <f>'FY 2019'!Q30</f>
        <v>6474.219996787893</v>
      </c>
      <c r="H28" s="32">
        <f t="shared" si="0"/>
        <v>0.22625865461228667</v>
      </c>
      <c r="I28" s="46">
        <f t="shared" si="1"/>
        <v>0.1237273172547706</v>
      </c>
      <c r="J28" s="40"/>
      <c r="L28" s="40"/>
    </row>
  </sheetData>
  <sheetProtection/>
  <mergeCells count="1">
    <mergeCell ref="B2:F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35"/>
  <sheetViews>
    <sheetView zoomScalePageLayoutView="0" workbookViewId="0" topLeftCell="A1">
      <pane xSplit="1" topLeftCell="F1" activePane="topRight" state="frozen"/>
      <selection pane="topLeft" activeCell="A1" sqref="A1:IV2"/>
      <selection pane="topRight" activeCell="A3" sqref="A3"/>
    </sheetView>
  </sheetViews>
  <sheetFormatPr defaultColWidth="9.140625" defaultRowHeight="15"/>
  <cols>
    <col min="1" max="1" width="14.8515625" style="2" bestFit="1" customWidth="1"/>
    <col min="2" max="2" width="14.28125" style="2" bestFit="1" customWidth="1"/>
    <col min="3" max="4" width="12.57421875" style="2" bestFit="1" customWidth="1"/>
    <col min="5" max="5" width="11.421875" style="2" bestFit="1" customWidth="1"/>
    <col min="6" max="6" width="11.57421875" style="2" customWidth="1"/>
    <col min="7" max="8" width="13.7109375" style="2" bestFit="1" customWidth="1"/>
    <col min="9" max="9" width="15.28125" style="2" bestFit="1" customWidth="1"/>
    <col min="10" max="10" width="13.7109375" style="2" bestFit="1" customWidth="1"/>
    <col min="11" max="12" width="12.57421875" style="2" bestFit="1" customWidth="1"/>
    <col min="13" max="13" width="11.57421875" style="2" customWidth="1"/>
    <col min="14" max="14" width="15.28125" style="2" bestFit="1" customWidth="1"/>
    <col min="15" max="15" width="10.57421875" style="2" bestFit="1" customWidth="1"/>
    <col min="16" max="16" width="12.57421875" style="2" bestFit="1" customWidth="1"/>
    <col min="17" max="17" width="15.28125" style="2" bestFit="1" customWidth="1"/>
    <col min="18" max="18" width="4.00390625" style="2" customWidth="1"/>
    <col min="19" max="19" width="10.57421875" style="2" bestFit="1" customWidth="1"/>
    <col min="20" max="16384" width="9.140625" style="2" customWidth="1"/>
  </cols>
  <sheetData>
    <row r="3" spans="1:19" ht="60">
      <c r="A3" s="28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40</v>
      </c>
      <c r="N3" s="4" t="s">
        <v>41</v>
      </c>
      <c r="O3" s="4" t="s">
        <v>13</v>
      </c>
      <c r="P3" s="4" t="s">
        <v>42</v>
      </c>
      <c r="Q3" s="4" t="s">
        <v>14</v>
      </c>
      <c r="S3" s="4" t="s">
        <v>92</v>
      </c>
    </row>
    <row r="4" spans="1:19" ht="15">
      <c r="A4" s="3" t="s">
        <v>15</v>
      </c>
      <c r="B4" s="1">
        <v>47484284</v>
      </c>
      <c r="C4" s="1">
        <v>5813384</v>
      </c>
      <c r="D4" s="1">
        <v>10348</v>
      </c>
      <c r="E4" s="1">
        <v>0</v>
      </c>
      <c r="F4" s="1">
        <v>256082</v>
      </c>
      <c r="G4" s="1">
        <v>5540492</v>
      </c>
      <c r="H4" s="1">
        <v>0</v>
      </c>
      <c r="I4" s="41">
        <v>21323797</v>
      </c>
      <c r="J4" s="1">
        <v>2329254</v>
      </c>
      <c r="K4" s="1">
        <v>197696</v>
      </c>
      <c r="L4" s="1">
        <v>6848612</v>
      </c>
      <c r="M4" s="1">
        <v>678126</v>
      </c>
      <c r="N4" s="1">
        <v>3452883</v>
      </c>
      <c r="O4" s="1">
        <v>104634</v>
      </c>
      <c r="P4" s="1">
        <v>0</v>
      </c>
      <c r="Q4" s="1">
        <f>SUM(B4:P4)</f>
        <v>94039592</v>
      </c>
      <c r="S4" s="17">
        <f>Q4/ENROLL!B6</f>
        <v>11921.35623129357</v>
      </c>
    </row>
    <row r="5" spans="1:19" ht="15">
      <c r="A5" s="3" t="s">
        <v>16</v>
      </c>
      <c r="B5" s="1">
        <v>269742082</v>
      </c>
      <c r="C5" s="1">
        <v>0</v>
      </c>
      <c r="D5" s="1">
        <v>0</v>
      </c>
      <c r="E5" s="1">
        <v>0</v>
      </c>
      <c r="F5" s="1">
        <v>1598583</v>
      </c>
      <c r="G5" s="1">
        <v>29584581</v>
      </c>
      <c r="H5" s="1">
        <v>11648498</v>
      </c>
      <c r="I5" s="41">
        <v>65655771</v>
      </c>
      <c r="J5" s="1">
        <v>4750247</v>
      </c>
      <c r="K5" s="1">
        <v>25089552</v>
      </c>
      <c r="L5" s="1">
        <v>27355857</v>
      </c>
      <c r="M5" s="1">
        <v>3197364</v>
      </c>
      <c r="N5" s="1">
        <v>7799860</v>
      </c>
      <c r="O5" s="1">
        <v>1075978</v>
      </c>
      <c r="P5" s="1">
        <v>0</v>
      </c>
      <c r="Q5" s="1">
        <f aca="true" t="shared" si="0" ref="Q5:Q27">SUM(B5:P5)</f>
        <v>447498373</v>
      </c>
      <c r="S5" s="17">
        <f>Q5/ENROLL!B7</f>
        <v>5497.219109508688</v>
      </c>
    </row>
    <row r="6" spans="1:19" ht="15">
      <c r="A6" s="3" t="s">
        <v>17</v>
      </c>
      <c r="B6" s="1">
        <v>406358789</v>
      </c>
      <c r="C6" s="1">
        <v>15116719</v>
      </c>
      <c r="D6" s="1">
        <v>18669201</v>
      </c>
      <c r="E6" s="1">
        <v>0</v>
      </c>
      <c r="F6" s="1">
        <v>666285</v>
      </c>
      <c r="G6" s="1">
        <v>22496338</v>
      </c>
      <c r="H6" s="1">
        <v>23399130</v>
      </c>
      <c r="I6" s="41">
        <v>298098000</v>
      </c>
      <c r="J6" s="1">
        <v>82429273</v>
      </c>
      <c r="K6" s="1">
        <v>48570811</v>
      </c>
      <c r="L6" s="1">
        <v>57649382</v>
      </c>
      <c r="M6" s="1">
        <v>8704176</v>
      </c>
      <c r="N6" s="1">
        <v>25858417</v>
      </c>
      <c r="O6" s="1">
        <v>442842</v>
      </c>
      <c r="P6" s="1">
        <v>99020717</v>
      </c>
      <c r="Q6" s="1">
        <f t="shared" si="0"/>
        <v>1107480080</v>
      </c>
      <c r="S6" s="17">
        <f>Q6/ENROLL!B8</f>
        <v>15207.712666693948</v>
      </c>
    </row>
    <row r="7" spans="1:19" ht="15">
      <c r="A7" s="3" t="s">
        <v>18</v>
      </c>
      <c r="B7" s="1">
        <v>484068679</v>
      </c>
      <c r="C7" s="1">
        <v>0</v>
      </c>
      <c r="D7" s="1">
        <v>2953950</v>
      </c>
      <c r="E7" s="1">
        <v>0</v>
      </c>
      <c r="F7" s="1">
        <v>1801799</v>
      </c>
      <c r="G7" s="1">
        <v>37933746</v>
      </c>
      <c r="H7" s="1">
        <v>6903262</v>
      </c>
      <c r="I7" s="41">
        <v>141127835</v>
      </c>
      <c r="J7" s="1">
        <v>12200186</v>
      </c>
      <c r="K7" s="1">
        <v>43300364</v>
      </c>
      <c r="L7" s="1">
        <v>52837282</v>
      </c>
      <c r="M7" s="1">
        <v>6455137</v>
      </c>
      <c r="N7" s="1">
        <v>17071365</v>
      </c>
      <c r="O7" s="1">
        <v>354134</v>
      </c>
      <c r="P7" s="1">
        <v>0</v>
      </c>
      <c r="Q7" s="1">
        <f t="shared" si="0"/>
        <v>807007739</v>
      </c>
      <c r="S7" s="17">
        <f>Q7/ENROLL!B9</f>
        <v>7393.831633715109</v>
      </c>
    </row>
    <row r="8" spans="1:19" ht="15">
      <c r="A8" s="3" t="s">
        <v>19</v>
      </c>
      <c r="B8" s="1">
        <v>71786178</v>
      </c>
      <c r="C8" s="1">
        <v>0</v>
      </c>
      <c r="D8" s="1">
        <v>0</v>
      </c>
      <c r="E8" s="1">
        <v>0</v>
      </c>
      <c r="F8" s="1">
        <v>544608</v>
      </c>
      <c r="G8" s="1">
        <v>6916598</v>
      </c>
      <c r="H8" s="1">
        <v>2468678</v>
      </c>
      <c r="I8" s="41">
        <v>9824705</v>
      </c>
      <c r="J8" s="1">
        <v>0</v>
      </c>
      <c r="K8" s="1">
        <v>921677</v>
      </c>
      <c r="L8" s="1">
        <v>6271128</v>
      </c>
      <c r="M8" s="1">
        <v>566611</v>
      </c>
      <c r="N8" s="1">
        <v>1963745</v>
      </c>
      <c r="O8" s="1">
        <v>68005</v>
      </c>
      <c r="P8" s="1">
        <v>0</v>
      </c>
      <c r="Q8" s="1">
        <f t="shared" si="0"/>
        <v>101331933</v>
      </c>
      <c r="S8" s="17">
        <f>Q8/ENROLL!B10</f>
        <v>6608.605762740383</v>
      </c>
    </row>
    <row r="9" spans="1:19" ht="15">
      <c r="A9" s="3" t="s">
        <v>20</v>
      </c>
      <c r="B9" s="1">
        <v>33363637</v>
      </c>
      <c r="C9" s="1">
        <v>2138478</v>
      </c>
      <c r="D9" s="1">
        <v>966820</v>
      </c>
      <c r="E9" s="1">
        <v>0</v>
      </c>
      <c r="F9" s="1">
        <v>212732</v>
      </c>
      <c r="G9" s="1">
        <v>3252950</v>
      </c>
      <c r="H9" s="1">
        <v>0</v>
      </c>
      <c r="I9" s="41">
        <v>16876692</v>
      </c>
      <c r="J9" s="1">
        <v>661255</v>
      </c>
      <c r="K9" s="1">
        <v>3462600</v>
      </c>
      <c r="L9" s="1">
        <v>3375487</v>
      </c>
      <c r="M9" s="1">
        <v>481717</v>
      </c>
      <c r="N9" s="1">
        <v>2360915</v>
      </c>
      <c r="O9" s="1">
        <v>66165</v>
      </c>
      <c r="P9" s="1">
        <v>0</v>
      </c>
      <c r="Q9" s="1">
        <f t="shared" si="0"/>
        <v>67219448</v>
      </c>
      <c r="S9" s="17">
        <f>Q9/ENROLL!B11</f>
        <v>12386.297936951347</v>
      </c>
    </row>
    <row r="10" spans="1:19" ht="15">
      <c r="A10" s="3" t="s">
        <v>21</v>
      </c>
      <c r="B10" s="1">
        <v>109287285</v>
      </c>
      <c r="C10" s="1">
        <v>0</v>
      </c>
      <c r="D10" s="1">
        <v>0</v>
      </c>
      <c r="E10" s="1">
        <v>0</v>
      </c>
      <c r="F10" s="1">
        <v>975820</v>
      </c>
      <c r="G10" s="1">
        <v>11870906</v>
      </c>
      <c r="H10" s="1">
        <v>2626795</v>
      </c>
      <c r="I10" s="41">
        <v>11548421</v>
      </c>
      <c r="J10" s="1">
        <v>0</v>
      </c>
      <c r="K10" s="1">
        <v>1676238</v>
      </c>
      <c r="L10" s="1">
        <v>10903437</v>
      </c>
      <c r="M10" s="1">
        <v>1000731</v>
      </c>
      <c r="N10" s="1">
        <v>2070059</v>
      </c>
      <c r="O10" s="1">
        <v>316330</v>
      </c>
      <c r="P10" s="1">
        <v>0</v>
      </c>
      <c r="Q10" s="1">
        <f t="shared" si="0"/>
        <v>152276022</v>
      </c>
      <c r="S10" s="17">
        <f>Q10/ENROLL!B12</f>
        <v>6140.243882277467</v>
      </c>
    </row>
    <row r="11" spans="1:19" ht="15">
      <c r="A11" s="3" t="s">
        <v>22</v>
      </c>
      <c r="B11" s="1">
        <v>72890895</v>
      </c>
      <c r="C11" s="1">
        <v>0</v>
      </c>
      <c r="D11" s="1">
        <v>49060</v>
      </c>
      <c r="E11" s="1">
        <v>0</v>
      </c>
      <c r="F11" s="1">
        <v>433501</v>
      </c>
      <c r="G11" s="1">
        <v>6294288</v>
      </c>
      <c r="H11" s="1">
        <v>0</v>
      </c>
      <c r="I11" s="41">
        <v>19805261</v>
      </c>
      <c r="J11" s="1">
        <v>1182721</v>
      </c>
      <c r="K11" s="1">
        <v>1610835</v>
      </c>
      <c r="L11" s="1">
        <v>9920376</v>
      </c>
      <c r="M11" s="1">
        <v>919760</v>
      </c>
      <c r="N11" s="1">
        <v>3422726</v>
      </c>
      <c r="O11" s="1">
        <v>275192</v>
      </c>
      <c r="P11" s="1">
        <v>0</v>
      </c>
      <c r="Q11" s="1">
        <f t="shared" si="0"/>
        <v>116804615</v>
      </c>
      <c r="S11" s="17">
        <f>Q11/ENROLL!B13</f>
        <v>8067.686806537884</v>
      </c>
    </row>
    <row r="12" spans="1:19" ht="15">
      <c r="A12" s="3" t="s">
        <v>23</v>
      </c>
      <c r="B12" s="1">
        <v>134164177</v>
      </c>
      <c r="C12" s="1">
        <v>2864668</v>
      </c>
      <c r="D12" s="1">
        <v>0</v>
      </c>
      <c r="E12" s="1">
        <v>0</v>
      </c>
      <c r="F12" s="1">
        <v>650278</v>
      </c>
      <c r="G12" s="1">
        <v>13184502</v>
      </c>
      <c r="H12" s="1">
        <v>4119541</v>
      </c>
      <c r="I12" s="41">
        <v>37829482</v>
      </c>
      <c r="J12" s="1">
        <v>519662</v>
      </c>
      <c r="K12" s="1">
        <v>5315435</v>
      </c>
      <c r="L12" s="1">
        <v>12371756</v>
      </c>
      <c r="M12" s="1">
        <v>1635311</v>
      </c>
      <c r="N12" s="1">
        <v>5063961</v>
      </c>
      <c r="O12" s="1">
        <v>205359</v>
      </c>
      <c r="P12" s="1">
        <v>0</v>
      </c>
      <c r="Q12" s="1">
        <f t="shared" si="0"/>
        <v>217924132</v>
      </c>
      <c r="S12" s="17">
        <f>Q12/ENROLL!B14</f>
        <v>8288.162285469141</v>
      </c>
    </row>
    <row r="13" spans="1:19" ht="15">
      <c r="A13" s="3" t="s">
        <v>24</v>
      </c>
      <c r="B13" s="1">
        <v>24776300</v>
      </c>
      <c r="C13" s="1">
        <v>1665384</v>
      </c>
      <c r="D13" s="1">
        <v>1321515</v>
      </c>
      <c r="E13" s="1">
        <v>0</v>
      </c>
      <c r="F13" s="1">
        <v>88638</v>
      </c>
      <c r="G13" s="1">
        <v>2971901</v>
      </c>
      <c r="H13" s="1">
        <v>0</v>
      </c>
      <c r="I13" s="41">
        <v>13543720</v>
      </c>
      <c r="J13" s="1">
        <v>3685076</v>
      </c>
      <c r="K13" s="1">
        <v>1199846</v>
      </c>
      <c r="L13" s="1">
        <v>2171007</v>
      </c>
      <c r="M13" s="1">
        <v>437062</v>
      </c>
      <c r="N13" s="1">
        <v>1500997</v>
      </c>
      <c r="O13" s="1">
        <v>12790</v>
      </c>
      <c r="P13" s="1">
        <v>0</v>
      </c>
      <c r="Q13" s="1">
        <f t="shared" si="0"/>
        <v>53374236</v>
      </c>
      <c r="S13" s="17">
        <f>Q13/ENROLL!B15</f>
        <v>12029.352265043948</v>
      </c>
    </row>
    <row r="14" spans="1:19" ht="15">
      <c r="A14" s="3" t="s">
        <v>25</v>
      </c>
      <c r="B14" s="1">
        <v>209240441</v>
      </c>
      <c r="C14" s="1">
        <v>0</v>
      </c>
      <c r="D14" s="1">
        <v>0</v>
      </c>
      <c r="E14" s="1">
        <v>0</v>
      </c>
      <c r="F14" s="1">
        <v>1705077</v>
      </c>
      <c r="G14" s="1">
        <v>16290215</v>
      </c>
      <c r="H14" s="1">
        <v>7829066</v>
      </c>
      <c r="I14" s="41">
        <v>39748185</v>
      </c>
      <c r="J14" s="1">
        <v>1771112</v>
      </c>
      <c r="K14" s="1">
        <v>15105361</v>
      </c>
      <c r="L14" s="1">
        <v>20170217</v>
      </c>
      <c r="M14" s="1">
        <v>2056559</v>
      </c>
      <c r="N14" s="1">
        <v>6833704</v>
      </c>
      <c r="O14" s="1">
        <v>254826</v>
      </c>
      <c r="P14" s="1">
        <v>0</v>
      </c>
      <c r="Q14" s="1">
        <f t="shared" si="0"/>
        <v>321004763</v>
      </c>
      <c r="S14" s="17">
        <f>Q14/ENROLL!B16</f>
        <v>7327.119366361945</v>
      </c>
    </row>
    <row r="15" spans="1:19" ht="15">
      <c r="A15" s="3" t="s">
        <v>26</v>
      </c>
      <c r="B15" s="1">
        <v>12615562</v>
      </c>
      <c r="C15" s="1">
        <v>0</v>
      </c>
      <c r="D15" s="1">
        <v>1201160</v>
      </c>
      <c r="E15" s="1">
        <v>0</v>
      </c>
      <c r="F15" s="1">
        <v>70639</v>
      </c>
      <c r="G15" s="1">
        <v>3571654</v>
      </c>
      <c r="H15" s="1">
        <v>0</v>
      </c>
      <c r="I15" s="41">
        <v>4316306</v>
      </c>
      <c r="J15" s="1">
        <v>0</v>
      </c>
      <c r="K15" s="1">
        <v>33240</v>
      </c>
      <c r="L15" s="1">
        <v>914816</v>
      </c>
      <c r="M15" s="1">
        <v>177555</v>
      </c>
      <c r="N15" s="1">
        <v>556630</v>
      </c>
      <c r="O15" s="1">
        <v>25149</v>
      </c>
      <c r="P15" s="1">
        <v>0</v>
      </c>
      <c r="Q15" s="1">
        <f t="shared" si="0"/>
        <v>23482711</v>
      </c>
      <c r="S15" s="17">
        <f>Q15/ENROLL!B17</f>
        <v>6623.243830207305</v>
      </c>
    </row>
    <row r="16" spans="1:19" ht="15">
      <c r="A16" s="3" t="s">
        <v>27</v>
      </c>
      <c r="B16" s="1">
        <v>169587553</v>
      </c>
      <c r="C16" s="1">
        <v>0</v>
      </c>
      <c r="D16" s="1">
        <v>0</v>
      </c>
      <c r="E16" s="1">
        <v>0</v>
      </c>
      <c r="F16" s="1">
        <v>1137565</v>
      </c>
      <c r="G16" s="1">
        <v>15482783</v>
      </c>
      <c r="H16" s="1">
        <v>0</v>
      </c>
      <c r="I16" s="41">
        <v>34356738</v>
      </c>
      <c r="J16" s="1">
        <v>2895639</v>
      </c>
      <c r="K16" s="1">
        <v>3809240</v>
      </c>
      <c r="L16" s="1">
        <v>19755081</v>
      </c>
      <c r="M16" s="1">
        <v>1738748</v>
      </c>
      <c r="N16" s="1">
        <v>4901199</v>
      </c>
      <c r="O16" s="1">
        <v>615199</v>
      </c>
      <c r="P16" s="1">
        <v>0</v>
      </c>
      <c r="Q16" s="1">
        <f t="shared" si="0"/>
        <v>254279745</v>
      </c>
      <c r="S16" s="17">
        <f>Q16/ENROLL!B18</f>
        <v>6862.76573406945</v>
      </c>
    </row>
    <row r="17" spans="1:19" ht="15">
      <c r="A17" s="3" t="s">
        <v>28</v>
      </c>
      <c r="B17" s="1">
        <v>214760666</v>
      </c>
      <c r="C17" s="1">
        <v>0</v>
      </c>
      <c r="D17" s="1">
        <v>41743</v>
      </c>
      <c r="E17" s="1">
        <v>0</v>
      </c>
      <c r="F17" s="1">
        <v>1831274</v>
      </c>
      <c r="G17" s="1">
        <v>22055308</v>
      </c>
      <c r="H17" s="1">
        <v>6781197</v>
      </c>
      <c r="I17" s="41">
        <v>36181232</v>
      </c>
      <c r="J17" s="1">
        <v>0</v>
      </c>
      <c r="K17" s="1">
        <v>14493962</v>
      </c>
      <c r="L17" s="1">
        <v>18012732</v>
      </c>
      <c r="M17" s="1">
        <v>1989743</v>
      </c>
      <c r="N17" s="1">
        <v>5358992</v>
      </c>
      <c r="O17" s="1">
        <v>874297</v>
      </c>
      <c r="P17" s="1">
        <v>0</v>
      </c>
      <c r="Q17" s="1">
        <f t="shared" si="0"/>
        <v>322381146</v>
      </c>
      <c r="S17" s="17">
        <f>Q17/ENROLL!B19</f>
        <v>5701.521779884336</v>
      </c>
    </row>
    <row r="18" spans="1:19" ht="15">
      <c r="A18" s="3" t="s">
        <v>29</v>
      </c>
      <c r="B18" s="1">
        <v>3332374</v>
      </c>
      <c r="C18" s="1">
        <v>0</v>
      </c>
      <c r="D18" s="1">
        <v>1005090</v>
      </c>
      <c r="E18" s="1">
        <v>0</v>
      </c>
      <c r="F18" s="1">
        <v>19264</v>
      </c>
      <c r="G18" s="1">
        <v>1868058</v>
      </c>
      <c r="H18" s="1">
        <v>137449</v>
      </c>
      <c r="I18" s="41">
        <v>2257259</v>
      </c>
      <c r="J18" s="1">
        <v>519662</v>
      </c>
      <c r="K18" s="1">
        <v>275892</v>
      </c>
      <c r="L18" s="1">
        <v>766158</v>
      </c>
      <c r="M18" s="1">
        <v>58659</v>
      </c>
      <c r="N18" s="1">
        <v>220302</v>
      </c>
      <c r="O18" s="1">
        <v>6342</v>
      </c>
      <c r="P18" s="1">
        <v>0</v>
      </c>
      <c r="Q18" s="1">
        <f t="shared" si="0"/>
        <v>10466509</v>
      </c>
      <c r="S18" s="17">
        <f>Q18/ENROLL!B20</f>
        <v>5923.58963620311</v>
      </c>
    </row>
    <row r="19" spans="1:19" ht="15">
      <c r="A19" s="3" t="s">
        <v>30</v>
      </c>
      <c r="B19" s="1">
        <v>424688660</v>
      </c>
      <c r="C19" s="1">
        <v>0</v>
      </c>
      <c r="D19" s="1">
        <v>7712745</v>
      </c>
      <c r="E19" s="1">
        <v>0</v>
      </c>
      <c r="F19" s="1">
        <v>3080362</v>
      </c>
      <c r="G19" s="1">
        <v>50978010</v>
      </c>
      <c r="H19" s="1">
        <v>42290391</v>
      </c>
      <c r="I19" s="41">
        <v>115543270</v>
      </c>
      <c r="J19" s="1">
        <v>8657336</v>
      </c>
      <c r="K19" s="1">
        <v>94674168</v>
      </c>
      <c r="L19" s="1">
        <v>58396708</v>
      </c>
      <c r="M19" s="1">
        <v>4954845</v>
      </c>
      <c r="N19" s="1">
        <v>12549473</v>
      </c>
      <c r="O19" s="1">
        <v>1889170</v>
      </c>
      <c r="P19" s="1">
        <v>0</v>
      </c>
      <c r="Q19" s="1">
        <f t="shared" si="0"/>
        <v>825415138</v>
      </c>
      <c r="S19" s="17">
        <f>Q19/ENROLL!B21</f>
        <v>5238.01790793061</v>
      </c>
    </row>
    <row r="20" spans="1:19" ht="15">
      <c r="A20" s="3" t="s">
        <v>31</v>
      </c>
      <c r="B20" s="1">
        <v>627697885</v>
      </c>
      <c r="C20" s="1">
        <v>0</v>
      </c>
      <c r="D20" s="1">
        <v>20505652</v>
      </c>
      <c r="E20" s="1">
        <v>0</v>
      </c>
      <c r="F20" s="1">
        <v>1401972</v>
      </c>
      <c r="G20" s="1">
        <v>50289310</v>
      </c>
      <c r="H20" s="1">
        <v>48807990</v>
      </c>
      <c r="I20" s="41">
        <v>235888643</v>
      </c>
      <c r="J20" s="1">
        <v>54717361</v>
      </c>
      <c r="K20" s="1">
        <v>143635489</v>
      </c>
      <c r="L20" s="1">
        <v>56217745</v>
      </c>
      <c r="M20" s="1">
        <v>10110645</v>
      </c>
      <c r="N20" s="1">
        <v>22680915</v>
      </c>
      <c r="O20" s="1">
        <v>1699590</v>
      </c>
      <c r="P20" s="1">
        <v>26524941</v>
      </c>
      <c r="Q20" s="1">
        <f t="shared" si="0"/>
        <v>1300178138</v>
      </c>
      <c r="S20" s="17">
        <f>Q20/ENROLL!B22</f>
        <v>10202.323095946294</v>
      </c>
    </row>
    <row r="21" spans="1:19" ht="15">
      <c r="A21" s="3" t="s">
        <v>32</v>
      </c>
      <c r="B21" s="1">
        <v>25685766</v>
      </c>
      <c r="C21" s="1">
        <v>0</v>
      </c>
      <c r="D21" s="1">
        <v>0</v>
      </c>
      <c r="E21" s="1">
        <v>0</v>
      </c>
      <c r="F21" s="1">
        <v>202641</v>
      </c>
      <c r="G21" s="1">
        <v>4078227</v>
      </c>
      <c r="H21" s="1">
        <v>630307</v>
      </c>
      <c r="I21" s="41">
        <v>4168386</v>
      </c>
      <c r="J21" s="1">
        <v>0</v>
      </c>
      <c r="K21" s="1">
        <v>1189298</v>
      </c>
      <c r="L21" s="1">
        <v>2361369</v>
      </c>
      <c r="M21" s="1">
        <v>244879</v>
      </c>
      <c r="N21" s="1">
        <v>1168989</v>
      </c>
      <c r="O21" s="1">
        <v>109710</v>
      </c>
      <c r="P21" s="1">
        <v>0</v>
      </c>
      <c r="Q21" s="1">
        <f t="shared" si="0"/>
        <v>39839572</v>
      </c>
      <c r="S21" s="17">
        <f>Q21/ENROLL!B23</f>
        <v>5401.426566789818</v>
      </c>
    </row>
    <row r="22" spans="1:19" ht="15">
      <c r="A22" s="3" t="s">
        <v>33</v>
      </c>
      <c r="B22" s="1">
        <v>82150249</v>
      </c>
      <c r="C22" s="1">
        <v>0</v>
      </c>
      <c r="D22" s="1">
        <v>3251181</v>
      </c>
      <c r="E22" s="1">
        <v>0</v>
      </c>
      <c r="F22" s="1">
        <v>556919</v>
      </c>
      <c r="G22" s="1">
        <v>8293618</v>
      </c>
      <c r="H22" s="1">
        <v>267347</v>
      </c>
      <c r="I22" s="41">
        <v>14431528</v>
      </c>
      <c r="J22" s="1">
        <v>734535</v>
      </c>
      <c r="K22" s="1">
        <v>1514037</v>
      </c>
      <c r="L22" s="1">
        <v>7382835</v>
      </c>
      <c r="M22" s="1">
        <v>937792</v>
      </c>
      <c r="N22" s="1">
        <v>3710537</v>
      </c>
      <c r="O22" s="1">
        <v>177988</v>
      </c>
      <c r="P22" s="1">
        <v>0</v>
      </c>
      <c r="Q22" s="1">
        <f t="shared" si="0"/>
        <v>123408566</v>
      </c>
      <c r="S22" s="17">
        <f>Q22/ENROLL!B24</f>
        <v>7274.767034977765</v>
      </c>
    </row>
    <row r="23" spans="1:19" ht="15">
      <c r="A23" s="3" t="s">
        <v>34</v>
      </c>
      <c r="B23" s="1">
        <v>16024254</v>
      </c>
      <c r="C23" s="1">
        <v>1854443</v>
      </c>
      <c r="D23" s="1">
        <v>0</v>
      </c>
      <c r="E23" s="1">
        <v>0</v>
      </c>
      <c r="F23" s="1">
        <v>52790</v>
      </c>
      <c r="G23" s="1">
        <v>2248257</v>
      </c>
      <c r="H23" s="1">
        <v>0</v>
      </c>
      <c r="I23" s="41">
        <v>10343884</v>
      </c>
      <c r="J23" s="1">
        <v>3477826</v>
      </c>
      <c r="K23" s="1">
        <v>802960</v>
      </c>
      <c r="L23" s="1">
        <v>2452087</v>
      </c>
      <c r="M23" s="1">
        <v>296981</v>
      </c>
      <c r="N23" s="1">
        <v>1380954</v>
      </c>
      <c r="O23" s="1">
        <v>0</v>
      </c>
      <c r="P23" s="1">
        <v>0</v>
      </c>
      <c r="Q23" s="1">
        <f t="shared" si="0"/>
        <v>38934436</v>
      </c>
      <c r="S23" s="17">
        <f>Q23/ENROLL!B25</f>
        <v>14659.491249736437</v>
      </c>
    </row>
    <row r="24" spans="1:19" ht="15">
      <c r="A24" s="3" t="s">
        <v>35</v>
      </c>
      <c r="B24" s="1">
        <v>5433705</v>
      </c>
      <c r="C24" s="1">
        <v>0</v>
      </c>
      <c r="D24" s="1">
        <v>0</v>
      </c>
      <c r="E24" s="1">
        <v>0</v>
      </c>
      <c r="F24" s="1">
        <v>54996</v>
      </c>
      <c r="G24" s="1">
        <v>2043869</v>
      </c>
      <c r="H24" s="1">
        <v>0</v>
      </c>
      <c r="I24" s="41">
        <v>5709712</v>
      </c>
      <c r="J24" s="1">
        <v>259831</v>
      </c>
      <c r="K24" s="1">
        <v>1884708</v>
      </c>
      <c r="L24" s="1">
        <v>1455129</v>
      </c>
      <c r="M24" s="1">
        <v>113576</v>
      </c>
      <c r="N24" s="1">
        <v>709646</v>
      </c>
      <c r="O24" s="1">
        <v>2754</v>
      </c>
      <c r="P24" s="1">
        <v>0</v>
      </c>
      <c r="Q24" s="1">
        <f t="shared" si="0"/>
        <v>17667926</v>
      </c>
      <c r="S24" s="17">
        <f>Q24/ENROLL!B26</f>
        <v>4053.048172014397</v>
      </c>
    </row>
    <row r="25" spans="1:19" ht="15">
      <c r="A25" s="3" t="s">
        <v>36</v>
      </c>
      <c r="B25" s="1">
        <v>119869000</v>
      </c>
      <c r="C25" s="1">
        <v>8570703</v>
      </c>
      <c r="D25" s="1">
        <v>0</v>
      </c>
      <c r="E25" s="1">
        <v>0</v>
      </c>
      <c r="F25" s="1">
        <v>785105</v>
      </c>
      <c r="G25" s="1">
        <v>8705192</v>
      </c>
      <c r="H25" s="1">
        <v>0</v>
      </c>
      <c r="I25" s="41">
        <v>45142612</v>
      </c>
      <c r="J25" s="1">
        <v>3412554</v>
      </c>
      <c r="K25" s="1">
        <v>3630904</v>
      </c>
      <c r="L25" s="1">
        <v>12322865</v>
      </c>
      <c r="M25" s="1">
        <v>1583841</v>
      </c>
      <c r="N25" s="1">
        <v>6963041</v>
      </c>
      <c r="O25" s="1">
        <v>220212</v>
      </c>
      <c r="P25" s="1">
        <v>0</v>
      </c>
      <c r="Q25" s="1">
        <f t="shared" si="0"/>
        <v>211206029</v>
      </c>
      <c r="S25" s="17">
        <f>Q25/ENROLL!B27</f>
        <v>9789.840965977566</v>
      </c>
    </row>
    <row r="26" spans="1:19" ht="15">
      <c r="A26" s="3" t="s">
        <v>37</v>
      </c>
      <c r="B26" s="1">
        <v>86463756</v>
      </c>
      <c r="C26" s="1">
        <v>7760081</v>
      </c>
      <c r="D26" s="1">
        <v>0</v>
      </c>
      <c r="E26" s="1">
        <v>0</v>
      </c>
      <c r="F26" s="1">
        <v>439691</v>
      </c>
      <c r="G26" s="1">
        <v>6316701</v>
      </c>
      <c r="H26" s="1">
        <v>0</v>
      </c>
      <c r="I26" s="41">
        <v>45001453</v>
      </c>
      <c r="J26" s="1">
        <v>4603823</v>
      </c>
      <c r="K26" s="1">
        <v>9649499</v>
      </c>
      <c r="L26" s="1">
        <v>9231409</v>
      </c>
      <c r="M26" s="1">
        <v>1509953</v>
      </c>
      <c r="N26" s="1">
        <v>5528009</v>
      </c>
      <c r="O26" s="1">
        <v>222057</v>
      </c>
      <c r="P26" s="1">
        <v>0</v>
      </c>
      <c r="Q26" s="1">
        <f t="shared" si="0"/>
        <v>176726432</v>
      </c>
      <c r="S26" s="17">
        <f>Q26/ENROLL!B28</f>
        <v>12405.337077074266</v>
      </c>
    </row>
    <row r="27" spans="1:19" ht="15">
      <c r="A27" s="3" t="s">
        <v>38</v>
      </c>
      <c r="B27" s="1">
        <v>7980405</v>
      </c>
      <c r="C27" s="1">
        <v>0</v>
      </c>
      <c r="D27" s="1">
        <v>0</v>
      </c>
      <c r="E27" s="1">
        <v>0</v>
      </c>
      <c r="F27" s="1">
        <v>103345</v>
      </c>
      <c r="G27" s="1">
        <v>3697479</v>
      </c>
      <c r="H27" s="1">
        <v>0</v>
      </c>
      <c r="I27" s="41">
        <v>7993597</v>
      </c>
      <c r="J27" s="1">
        <v>779493</v>
      </c>
      <c r="K27" s="1">
        <v>448740</v>
      </c>
      <c r="L27" s="1">
        <v>2166970</v>
      </c>
      <c r="M27" s="1">
        <v>102042</v>
      </c>
      <c r="N27" s="1">
        <v>936033</v>
      </c>
      <c r="O27" s="1">
        <v>14782</v>
      </c>
      <c r="P27" s="1">
        <v>0</v>
      </c>
      <c r="Q27" s="1">
        <f t="shared" si="0"/>
        <v>24222886</v>
      </c>
      <c r="S27" s="17">
        <f>Q27/ENROLL!B29</f>
        <v>3783.495802257019</v>
      </c>
    </row>
    <row r="28" spans="1:19" ht="15">
      <c r="A28" s="5" t="s">
        <v>39</v>
      </c>
      <c r="B28" s="6">
        <f>SUM(B4:B27)</f>
        <v>3659452582</v>
      </c>
      <c r="C28" s="6">
        <f aca="true" t="shared" si="1" ref="C28:Q28">SUM(C4:C27)</f>
        <v>45783860</v>
      </c>
      <c r="D28" s="6">
        <f t="shared" si="1"/>
        <v>57688465</v>
      </c>
      <c r="E28" s="6">
        <f t="shared" si="1"/>
        <v>0</v>
      </c>
      <c r="F28" s="6">
        <f t="shared" si="1"/>
        <v>18669966</v>
      </c>
      <c r="G28" s="6">
        <f t="shared" si="1"/>
        <v>335964983</v>
      </c>
      <c r="H28" s="6">
        <f t="shared" si="1"/>
        <v>157909651</v>
      </c>
      <c r="I28" s="6">
        <f t="shared" si="1"/>
        <v>1236716489</v>
      </c>
      <c r="J28" s="6">
        <f t="shared" si="1"/>
        <v>189586846</v>
      </c>
      <c r="K28" s="6">
        <f t="shared" si="1"/>
        <v>422492552</v>
      </c>
      <c r="L28" s="6">
        <f t="shared" si="1"/>
        <v>401310445</v>
      </c>
      <c r="M28" s="6">
        <f t="shared" si="1"/>
        <v>49951813</v>
      </c>
      <c r="N28" s="6">
        <f t="shared" si="1"/>
        <v>144063352</v>
      </c>
      <c r="O28" s="6">
        <f t="shared" si="1"/>
        <v>9033505</v>
      </c>
      <c r="P28" s="6">
        <f t="shared" si="1"/>
        <v>125545658</v>
      </c>
      <c r="Q28" s="6">
        <f t="shared" si="1"/>
        <v>6854170167</v>
      </c>
      <c r="S28" s="21">
        <f>Q28/ENROLL!B30</f>
        <v>7939.068302925085</v>
      </c>
    </row>
    <row r="29" spans="2:17" ht="15">
      <c r="B29" s="44"/>
      <c r="C29" s="44"/>
      <c r="D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/>
    </row>
    <row r="30" ht="15">
      <c r="Q30" s="42"/>
    </row>
    <row r="31" ht="15">
      <c r="Q31" s="42"/>
    </row>
    <row r="33" spans="14:17" ht="15">
      <c r="N33" s="1"/>
      <c r="Q33" s="42"/>
    </row>
    <row r="34" spans="14:17" ht="15">
      <c r="N34" s="42"/>
      <c r="Q34" s="42"/>
    </row>
    <row r="35" ht="15">
      <c r="Q35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pane xSplit="1" topLeftCell="P1" activePane="topRight" state="frozen"/>
      <selection pane="topLeft" activeCell="A1" sqref="A1:IV2"/>
      <selection pane="topRight" activeCell="A5" sqref="A5"/>
    </sheetView>
  </sheetViews>
  <sheetFormatPr defaultColWidth="9.140625" defaultRowHeight="15"/>
  <cols>
    <col min="1" max="1" width="14.8515625" style="0" bestFit="1" customWidth="1"/>
    <col min="2" max="3" width="14.28125" style="0" bestFit="1" customWidth="1"/>
    <col min="4" max="4" width="14.140625" style="0" bestFit="1" customWidth="1"/>
    <col min="5" max="5" width="15.421875" style="0" bestFit="1" customWidth="1"/>
    <col min="6" max="7" width="12.57421875" style="0" bestFit="1" customWidth="1"/>
    <col min="8" max="8" width="11.57421875" style="0" bestFit="1" customWidth="1"/>
    <col min="9" max="9" width="13.57421875" style="0" bestFit="1" customWidth="1"/>
    <col min="10" max="10" width="11.57421875" style="0" bestFit="1" customWidth="1"/>
    <col min="11" max="11" width="11.421875" style="0" bestFit="1" customWidth="1"/>
    <col min="13" max="13" width="14.28125" style="0" bestFit="1" customWidth="1"/>
    <col min="14" max="14" width="4.421875" style="0" customWidth="1"/>
    <col min="15" max="15" width="18.57421875" style="0" bestFit="1" customWidth="1"/>
    <col min="16" max="16" width="16.00390625" style="0" bestFit="1" customWidth="1"/>
    <col min="17" max="17" width="17.00390625" style="0" bestFit="1" customWidth="1"/>
    <col min="18" max="18" width="14.421875" style="0" bestFit="1" customWidth="1"/>
    <col min="19" max="19" width="15.28125" style="0" bestFit="1" customWidth="1"/>
    <col min="20" max="20" width="14.8515625" style="0" bestFit="1" customWidth="1"/>
    <col min="21" max="21" width="15.00390625" style="0" bestFit="1" customWidth="1"/>
    <col min="22" max="22" width="13.140625" style="0" bestFit="1" customWidth="1"/>
    <col min="23" max="23" width="21.8515625" style="0" bestFit="1" customWidth="1"/>
    <col min="24" max="24" width="15.57421875" style="0" bestFit="1" customWidth="1"/>
    <col min="25" max="25" width="12.57421875" style="0" bestFit="1" customWidth="1"/>
    <col min="26" max="26" width="4.57421875" style="0" customWidth="1"/>
    <col min="27" max="27" width="14.140625" style="0" customWidth="1"/>
    <col min="28" max="28" width="3.00390625" style="0" customWidth="1"/>
    <col min="29" max="29" width="10.57421875" style="0" bestFit="1" customWidth="1"/>
  </cols>
  <sheetData>
    <row r="1" spans="2:29" ht="15">
      <c r="B1" s="51" t="s">
        <v>117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2:25" ht="15">
      <c r="B2" s="51" t="s">
        <v>113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O2" s="51" t="s">
        <v>114</v>
      </c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9" ht="15">
      <c r="A3" s="8"/>
      <c r="B3" s="13"/>
      <c r="C3" s="14" t="s">
        <v>43</v>
      </c>
      <c r="D3" s="14" t="s">
        <v>39</v>
      </c>
      <c r="E3" s="13"/>
      <c r="F3" s="13" t="s">
        <v>44</v>
      </c>
      <c r="G3" s="14" t="s">
        <v>45</v>
      </c>
      <c r="H3" s="13" t="s">
        <v>46</v>
      </c>
      <c r="I3" s="13"/>
      <c r="J3" s="13"/>
      <c r="K3" s="13"/>
      <c r="L3" s="13" t="s">
        <v>47</v>
      </c>
      <c r="M3" s="14" t="s">
        <v>48</v>
      </c>
      <c r="O3" s="14" t="s">
        <v>70</v>
      </c>
      <c r="P3" s="14" t="s">
        <v>70</v>
      </c>
      <c r="Q3" s="14" t="s">
        <v>55</v>
      </c>
      <c r="R3" s="14" t="s">
        <v>71</v>
      </c>
      <c r="S3" s="14" t="s">
        <v>13</v>
      </c>
      <c r="T3" s="14" t="s">
        <v>72</v>
      </c>
      <c r="U3" s="14" t="s">
        <v>73</v>
      </c>
      <c r="V3" s="14" t="s">
        <v>74</v>
      </c>
      <c r="W3" s="14" t="s">
        <v>75</v>
      </c>
      <c r="X3" s="14"/>
      <c r="Y3" s="14"/>
      <c r="AA3" s="54" t="s">
        <v>90</v>
      </c>
      <c r="AC3" s="54" t="s">
        <v>91</v>
      </c>
    </row>
    <row r="4" spans="1:29" ht="15" customHeight="1">
      <c r="A4" s="8"/>
      <c r="B4" s="14" t="s">
        <v>49</v>
      </c>
      <c r="C4" s="14" t="s">
        <v>50</v>
      </c>
      <c r="D4" s="13" t="s">
        <v>6</v>
      </c>
      <c r="E4" s="14" t="s">
        <v>51</v>
      </c>
      <c r="F4" s="14" t="s">
        <v>52</v>
      </c>
      <c r="G4" s="14" t="s">
        <v>53</v>
      </c>
      <c r="H4" s="13" t="s">
        <v>54</v>
      </c>
      <c r="I4" s="13" t="s">
        <v>55</v>
      </c>
      <c r="J4" s="13" t="s">
        <v>56</v>
      </c>
      <c r="K4" s="13" t="s">
        <v>57</v>
      </c>
      <c r="L4" s="13" t="s">
        <v>58</v>
      </c>
      <c r="M4" s="14" t="s">
        <v>59</v>
      </c>
      <c r="O4" s="14" t="s">
        <v>76</v>
      </c>
      <c r="P4" s="14" t="s">
        <v>76</v>
      </c>
      <c r="Q4" s="14" t="s">
        <v>12</v>
      </c>
      <c r="R4" s="14" t="s">
        <v>77</v>
      </c>
      <c r="S4" s="14" t="s">
        <v>78</v>
      </c>
      <c r="T4" s="14" t="s">
        <v>79</v>
      </c>
      <c r="U4" s="14" t="s">
        <v>55</v>
      </c>
      <c r="V4" s="14" t="s">
        <v>80</v>
      </c>
      <c r="W4" s="14" t="s">
        <v>81</v>
      </c>
      <c r="X4" s="14" t="s">
        <v>82</v>
      </c>
      <c r="Y4" s="52" t="s">
        <v>39</v>
      </c>
      <c r="AA4" s="54"/>
      <c r="AC4" s="54"/>
    </row>
    <row r="5" spans="1:29" ht="15">
      <c r="A5" s="11" t="s">
        <v>60</v>
      </c>
      <c r="B5" s="15" t="s">
        <v>61</v>
      </c>
      <c r="C5" s="15" t="s">
        <v>62</v>
      </c>
      <c r="D5" s="15" t="s">
        <v>63</v>
      </c>
      <c r="E5" s="15" t="s">
        <v>53</v>
      </c>
      <c r="F5" s="15" t="s">
        <v>64</v>
      </c>
      <c r="G5" s="15" t="s">
        <v>65</v>
      </c>
      <c r="H5" s="16" t="s">
        <v>66</v>
      </c>
      <c r="I5" s="16" t="s">
        <v>63</v>
      </c>
      <c r="J5" s="16" t="s">
        <v>67</v>
      </c>
      <c r="K5" s="16" t="s">
        <v>67</v>
      </c>
      <c r="L5" s="16" t="s">
        <v>68</v>
      </c>
      <c r="M5" s="15" t="s">
        <v>63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86</v>
      </c>
      <c r="T5" s="15" t="s">
        <v>86</v>
      </c>
      <c r="U5" s="15" t="s">
        <v>87</v>
      </c>
      <c r="V5" s="15" t="s">
        <v>88</v>
      </c>
      <c r="W5" s="15" t="s">
        <v>89</v>
      </c>
      <c r="X5" s="15" t="s">
        <v>6</v>
      </c>
      <c r="Y5" s="53"/>
      <c r="AA5" s="55"/>
      <c r="AC5" s="55"/>
    </row>
    <row r="6" spans="1:29" ht="15">
      <c r="A6" s="9" t="s">
        <v>15</v>
      </c>
      <c r="B6" s="8">
        <v>40197051</v>
      </c>
      <c r="C6" s="8">
        <v>0</v>
      </c>
      <c r="D6" s="8">
        <v>5090048</v>
      </c>
      <c r="E6" s="8">
        <v>20880568</v>
      </c>
      <c r="F6" s="8">
        <v>118772</v>
      </c>
      <c r="G6" s="8">
        <v>5365686</v>
      </c>
      <c r="H6" s="8">
        <v>5093707</v>
      </c>
      <c r="I6" s="8">
        <v>10348</v>
      </c>
      <c r="J6" s="8">
        <v>1731362</v>
      </c>
      <c r="K6" s="8">
        <v>0</v>
      </c>
      <c r="L6" s="8">
        <v>0</v>
      </c>
      <c r="M6" s="8">
        <v>78487542</v>
      </c>
      <c r="O6" s="8">
        <v>995332</v>
      </c>
      <c r="P6" s="8">
        <v>688934</v>
      </c>
      <c r="Q6" s="8">
        <v>364682</v>
      </c>
      <c r="R6" s="8"/>
      <c r="S6" s="8">
        <v>992058</v>
      </c>
      <c r="T6" s="8">
        <v>1296278</v>
      </c>
      <c r="U6" s="8">
        <v>254620</v>
      </c>
      <c r="V6" s="8">
        <v>83333</v>
      </c>
      <c r="W6" s="8">
        <v>2591718</v>
      </c>
      <c r="X6" s="8">
        <v>75000</v>
      </c>
      <c r="Y6" s="8">
        <v>7341955</v>
      </c>
      <c r="AA6" s="8">
        <f aca="true" t="shared" si="0" ref="AA6:AA29">Y6+M6</f>
        <v>85829497</v>
      </c>
      <c r="AC6" s="22">
        <f>AA6/ENROLL!C6</f>
        <v>11123.93441985549</v>
      </c>
    </row>
    <row r="7" spans="1:29" ht="15">
      <c r="A7" s="9" t="s">
        <v>16</v>
      </c>
      <c r="B7" s="8">
        <v>229950195</v>
      </c>
      <c r="C7" s="8">
        <v>10776848</v>
      </c>
      <c r="D7" s="8">
        <v>25700649</v>
      </c>
      <c r="E7" s="8">
        <v>74813850</v>
      </c>
      <c r="F7" s="8">
        <v>19273270</v>
      </c>
      <c r="G7" s="8">
        <v>20760902</v>
      </c>
      <c r="H7" s="8">
        <v>0</v>
      </c>
      <c r="I7" s="8">
        <v>0</v>
      </c>
      <c r="J7" s="8">
        <v>2150898</v>
      </c>
      <c r="K7" s="8">
        <v>0</v>
      </c>
      <c r="L7" s="8">
        <v>0</v>
      </c>
      <c r="M7" s="8">
        <v>383426612</v>
      </c>
      <c r="O7" s="8">
        <v>2985996</v>
      </c>
      <c r="P7" s="8">
        <v>331494</v>
      </c>
      <c r="Q7" s="8">
        <v>2994407</v>
      </c>
      <c r="R7" s="8"/>
      <c r="S7" s="8">
        <v>5417212</v>
      </c>
      <c r="T7" s="8">
        <v>4170349</v>
      </c>
      <c r="U7" s="8">
        <v>1201303</v>
      </c>
      <c r="V7" s="8">
        <v>83333</v>
      </c>
      <c r="W7" s="8">
        <v>0</v>
      </c>
      <c r="X7" s="8">
        <v>1977000</v>
      </c>
      <c r="Y7" s="8">
        <v>19161094</v>
      </c>
      <c r="AA7" s="8">
        <f t="shared" si="0"/>
        <v>402587706</v>
      </c>
      <c r="AC7" s="22">
        <f>AA7/ENROLL!C7</f>
        <v>4969.191012969541</v>
      </c>
    </row>
    <row r="8" spans="1:29" ht="15">
      <c r="A8" s="9" t="s">
        <v>17</v>
      </c>
      <c r="B8" s="8">
        <v>359796381</v>
      </c>
      <c r="C8" s="8">
        <v>22678613</v>
      </c>
      <c r="D8" s="8">
        <v>18585202</v>
      </c>
      <c r="E8" s="8">
        <v>297507050</v>
      </c>
      <c r="F8" s="8">
        <v>37354426</v>
      </c>
      <c r="G8" s="8">
        <v>46383179</v>
      </c>
      <c r="H8" s="8">
        <v>21304949</v>
      </c>
      <c r="I8" s="8">
        <v>18310933</v>
      </c>
      <c r="J8" s="8">
        <v>0</v>
      </c>
      <c r="K8" s="8">
        <v>451846</v>
      </c>
      <c r="L8" s="8">
        <v>0</v>
      </c>
      <c r="M8" s="8">
        <v>822372579</v>
      </c>
      <c r="O8" s="8">
        <v>30606459</v>
      </c>
      <c r="P8" s="8">
        <v>22485375</v>
      </c>
      <c r="Q8" s="8">
        <v>13408542</v>
      </c>
      <c r="R8" s="8"/>
      <c r="S8" s="8">
        <v>8432994</v>
      </c>
      <c r="T8" s="8">
        <v>9735179</v>
      </c>
      <c r="U8" s="8">
        <v>4106651</v>
      </c>
      <c r="V8" s="8">
        <v>83333</v>
      </c>
      <c r="W8" s="8">
        <v>0</v>
      </c>
      <c r="X8" s="8">
        <v>2868000</v>
      </c>
      <c r="Y8" s="8">
        <v>91726533</v>
      </c>
      <c r="AA8" s="8">
        <f t="shared" si="0"/>
        <v>914099112</v>
      </c>
      <c r="AC8" s="22">
        <f>AA8/ENROLL!C8</f>
        <v>12510.380669862352</v>
      </c>
    </row>
    <row r="9" spans="1:29" ht="15">
      <c r="A9" s="9" t="s">
        <v>18</v>
      </c>
      <c r="B9" s="8">
        <v>416751888</v>
      </c>
      <c r="C9" s="8">
        <v>6369190</v>
      </c>
      <c r="D9" s="8">
        <v>31641765</v>
      </c>
      <c r="E9" s="8">
        <v>143874641</v>
      </c>
      <c r="F9" s="8">
        <v>32379743</v>
      </c>
      <c r="G9" s="8">
        <v>42022661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673039888</v>
      </c>
      <c r="O9" s="8">
        <v>5474326</v>
      </c>
      <c r="P9" s="8">
        <v>675436</v>
      </c>
      <c r="Q9" s="8">
        <v>379100</v>
      </c>
      <c r="R9" s="8"/>
      <c r="S9" s="8">
        <v>9846034</v>
      </c>
      <c r="T9" s="8">
        <v>8465089</v>
      </c>
      <c r="U9" s="8">
        <v>2639455</v>
      </c>
      <c r="V9" s="8">
        <v>83333</v>
      </c>
      <c r="W9" s="8">
        <v>26374759</v>
      </c>
      <c r="X9" s="8">
        <v>4084000</v>
      </c>
      <c r="Y9" s="8">
        <v>58021532</v>
      </c>
      <c r="AA9" s="8">
        <f t="shared" si="0"/>
        <v>731061420</v>
      </c>
      <c r="AC9" s="22">
        <f>AA9/ENROLL!C9</f>
        <v>6785.847637567789</v>
      </c>
    </row>
    <row r="10" spans="1:29" ht="15">
      <c r="A10" s="9" t="s">
        <v>19</v>
      </c>
      <c r="B10" s="8">
        <v>59330658</v>
      </c>
      <c r="C10" s="8">
        <v>2311749</v>
      </c>
      <c r="D10" s="8">
        <v>6312705</v>
      </c>
      <c r="E10" s="8">
        <v>9400834</v>
      </c>
      <c r="F10" s="8">
        <v>608035</v>
      </c>
      <c r="G10" s="8">
        <v>4527755</v>
      </c>
      <c r="H10" s="8">
        <v>0</v>
      </c>
      <c r="I10" s="8">
        <v>0</v>
      </c>
      <c r="J10" s="8">
        <v>539963</v>
      </c>
      <c r="K10" s="8">
        <v>0</v>
      </c>
      <c r="L10" s="8">
        <v>0</v>
      </c>
      <c r="M10" s="8">
        <v>83031699</v>
      </c>
      <c r="O10" s="8">
        <v>0</v>
      </c>
      <c r="P10" s="8">
        <v>0</v>
      </c>
      <c r="Q10" s="8">
        <v>171266</v>
      </c>
      <c r="R10" s="8"/>
      <c r="S10" s="8">
        <v>1493954</v>
      </c>
      <c r="T10" s="8">
        <v>955841</v>
      </c>
      <c r="U10" s="8">
        <v>271549</v>
      </c>
      <c r="V10" s="8">
        <v>83333</v>
      </c>
      <c r="W10" s="8">
        <v>5053516</v>
      </c>
      <c r="X10" s="8">
        <v>160000</v>
      </c>
      <c r="Y10" s="8">
        <v>8189459</v>
      </c>
      <c r="AA10" s="8">
        <f t="shared" si="0"/>
        <v>91221158</v>
      </c>
      <c r="AC10" s="22">
        <f>AA10/ENROLL!C10</f>
        <v>6123.7665855500545</v>
      </c>
    </row>
    <row r="11" spans="1:29" ht="15">
      <c r="A11" s="9" t="s">
        <v>20</v>
      </c>
      <c r="B11" s="8">
        <v>28566216</v>
      </c>
      <c r="C11" s="8">
        <v>0</v>
      </c>
      <c r="D11" s="8">
        <v>2993546</v>
      </c>
      <c r="E11" s="8">
        <v>14614173</v>
      </c>
      <c r="F11" s="8">
        <v>2824534</v>
      </c>
      <c r="G11" s="8">
        <v>2707230</v>
      </c>
      <c r="H11" s="8">
        <v>2355858</v>
      </c>
      <c r="I11" s="8">
        <v>966820</v>
      </c>
      <c r="J11" s="8">
        <v>973228</v>
      </c>
      <c r="K11" s="8">
        <v>0</v>
      </c>
      <c r="L11" s="8">
        <v>0</v>
      </c>
      <c r="M11" s="8">
        <v>56001605</v>
      </c>
      <c r="O11" s="8">
        <v>248833</v>
      </c>
      <c r="P11" s="8">
        <v>0</v>
      </c>
      <c r="Q11" s="8">
        <v>1222804</v>
      </c>
      <c r="R11" s="8"/>
      <c r="S11" s="8">
        <v>706381</v>
      </c>
      <c r="T11" s="8">
        <v>602311</v>
      </c>
      <c r="U11" s="8">
        <v>274271</v>
      </c>
      <c r="V11" s="8">
        <v>83333</v>
      </c>
      <c r="W11" s="8">
        <v>3019573</v>
      </c>
      <c r="X11" s="8">
        <v>36000</v>
      </c>
      <c r="Y11" s="8">
        <v>6193506</v>
      </c>
      <c r="AA11" s="8">
        <f t="shared" si="0"/>
        <v>62195111</v>
      </c>
      <c r="AC11" s="22">
        <f>AA11/ENROLL!C11</f>
        <v>11728.287950216858</v>
      </c>
    </row>
    <row r="12" spans="1:29" ht="15">
      <c r="A12" s="9" t="s">
        <v>21</v>
      </c>
      <c r="B12" s="8">
        <v>90611551</v>
      </c>
      <c r="C12" s="8">
        <v>2502801</v>
      </c>
      <c r="D12" s="8">
        <v>10736726</v>
      </c>
      <c r="E12" s="8">
        <v>11723661</v>
      </c>
      <c r="F12" s="8">
        <v>1168875</v>
      </c>
      <c r="G12" s="8">
        <v>7723204</v>
      </c>
      <c r="H12" s="8">
        <v>0</v>
      </c>
      <c r="I12" s="8">
        <v>0</v>
      </c>
      <c r="J12" s="8">
        <v>2222419</v>
      </c>
      <c r="K12" s="8">
        <v>0</v>
      </c>
      <c r="L12" s="8">
        <v>0</v>
      </c>
      <c r="M12" s="8">
        <v>126689237</v>
      </c>
      <c r="O12" s="8">
        <v>0</v>
      </c>
      <c r="P12" s="8">
        <v>0</v>
      </c>
      <c r="Q12" s="8">
        <v>505665</v>
      </c>
      <c r="R12" s="8"/>
      <c r="S12" s="8">
        <v>2255287</v>
      </c>
      <c r="T12" s="8">
        <v>1662902</v>
      </c>
      <c r="U12" s="8">
        <v>428955</v>
      </c>
      <c r="V12" s="8">
        <v>83333</v>
      </c>
      <c r="W12" s="8">
        <v>6698297</v>
      </c>
      <c r="X12" s="8">
        <v>226000</v>
      </c>
      <c r="Y12" s="8">
        <v>11860439</v>
      </c>
      <c r="AA12" s="8">
        <f t="shared" si="0"/>
        <v>138549676</v>
      </c>
      <c r="AC12" s="22">
        <f>AA12/ENROLL!C12</f>
        <v>5727.323219379108</v>
      </c>
    </row>
    <row r="13" spans="1:29" ht="15">
      <c r="A13" s="9" t="s">
        <v>22</v>
      </c>
      <c r="B13" s="8">
        <v>61774640</v>
      </c>
      <c r="C13" s="8">
        <v>0</v>
      </c>
      <c r="D13" s="8">
        <v>5731859</v>
      </c>
      <c r="E13" s="8">
        <v>20477144</v>
      </c>
      <c r="F13" s="8">
        <v>1262955</v>
      </c>
      <c r="G13" s="8">
        <v>7564339</v>
      </c>
      <c r="H13" s="8">
        <v>0</v>
      </c>
      <c r="I13" s="8">
        <v>49060</v>
      </c>
      <c r="J13" s="8">
        <v>1743270</v>
      </c>
      <c r="K13" s="8">
        <v>0</v>
      </c>
      <c r="L13" s="8">
        <v>0</v>
      </c>
      <c r="M13" s="8">
        <v>98603267</v>
      </c>
      <c r="O13" s="8">
        <v>746499</v>
      </c>
      <c r="P13" s="8">
        <v>0</v>
      </c>
      <c r="Q13" s="8">
        <v>1833674</v>
      </c>
      <c r="R13" s="8"/>
      <c r="S13" s="8">
        <v>1552837</v>
      </c>
      <c r="T13" s="8">
        <v>1623621</v>
      </c>
      <c r="U13" s="8">
        <v>440613</v>
      </c>
      <c r="V13" s="8">
        <v>83333</v>
      </c>
      <c r="W13" s="8">
        <v>5163002</v>
      </c>
      <c r="X13" s="8">
        <v>87000</v>
      </c>
      <c r="Y13" s="8">
        <v>11530579</v>
      </c>
      <c r="AA13" s="8">
        <f t="shared" si="0"/>
        <v>110133846</v>
      </c>
      <c r="AC13" s="22">
        <f>AA13/ENROLL!C13</f>
        <v>7746.766736420068</v>
      </c>
    </row>
    <row r="14" spans="1:29" ht="15">
      <c r="A14" s="9" t="s">
        <v>23</v>
      </c>
      <c r="B14" s="8">
        <v>116480067</v>
      </c>
      <c r="C14" s="8">
        <v>3847123</v>
      </c>
      <c r="D14" s="8">
        <v>11439946</v>
      </c>
      <c r="E14" s="8">
        <v>39368144</v>
      </c>
      <c r="F14" s="8">
        <v>4050806</v>
      </c>
      <c r="G14" s="8">
        <v>9353409</v>
      </c>
      <c r="H14" s="8">
        <v>1684613</v>
      </c>
      <c r="I14" s="8">
        <v>0</v>
      </c>
      <c r="J14" s="8">
        <v>5998416</v>
      </c>
      <c r="K14" s="8">
        <v>0</v>
      </c>
      <c r="L14" s="8">
        <v>0</v>
      </c>
      <c r="M14" s="8">
        <v>192222524</v>
      </c>
      <c r="O14" s="8">
        <v>248833</v>
      </c>
      <c r="P14" s="8">
        <v>0</v>
      </c>
      <c r="Q14" s="8">
        <v>1986887</v>
      </c>
      <c r="R14" s="8"/>
      <c r="S14" s="8">
        <v>2819158</v>
      </c>
      <c r="T14" s="8">
        <v>2239026</v>
      </c>
      <c r="U14" s="8">
        <v>772300</v>
      </c>
      <c r="V14" s="8">
        <v>83333</v>
      </c>
      <c r="W14" s="8">
        <v>0</v>
      </c>
      <c r="X14" s="8">
        <v>878000</v>
      </c>
      <c r="Y14" s="8">
        <v>9027537</v>
      </c>
      <c r="AA14" s="8">
        <f t="shared" si="0"/>
        <v>201250061</v>
      </c>
      <c r="AC14" s="22">
        <f>AA14/ENROLL!C14</f>
        <v>7731.688811625383</v>
      </c>
    </row>
    <row r="15" spans="1:29" ht="15">
      <c r="A15" s="9" t="s">
        <v>24</v>
      </c>
      <c r="B15" s="8">
        <v>22159958</v>
      </c>
      <c r="C15" s="8">
        <v>0</v>
      </c>
      <c r="D15" s="8">
        <v>2680834</v>
      </c>
      <c r="E15" s="8">
        <v>13932346</v>
      </c>
      <c r="F15" s="8">
        <v>945466</v>
      </c>
      <c r="G15" s="8">
        <v>1723259</v>
      </c>
      <c r="H15" s="8">
        <v>1912898</v>
      </c>
      <c r="I15" s="8">
        <v>1321515</v>
      </c>
      <c r="J15" s="8">
        <v>851348</v>
      </c>
      <c r="K15" s="8">
        <v>0</v>
      </c>
      <c r="L15" s="8">
        <v>0</v>
      </c>
      <c r="M15" s="8">
        <v>45527624</v>
      </c>
      <c r="O15" s="8">
        <v>1244165</v>
      </c>
      <c r="P15" s="8">
        <v>1076054</v>
      </c>
      <c r="Q15" s="8">
        <v>839579</v>
      </c>
      <c r="R15" s="8"/>
      <c r="S15" s="8">
        <v>525025</v>
      </c>
      <c r="T15" s="8">
        <v>373171</v>
      </c>
      <c r="U15" s="8">
        <v>248272</v>
      </c>
      <c r="V15" s="8">
        <v>83333</v>
      </c>
      <c r="W15" s="8">
        <v>0</v>
      </c>
      <c r="X15" s="8">
        <v>94000</v>
      </c>
      <c r="Y15" s="8">
        <v>4483599</v>
      </c>
      <c r="AA15" s="8">
        <f t="shared" si="0"/>
        <v>50011223</v>
      </c>
      <c r="AC15" s="22">
        <f>AA15/ENROLL!C15</f>
        <v>11145.804100735459</v>
      </c>
    </row>
    <row r="16" spans="1:29" ht="15">
      <c r="A16" s="9" t="s">
        <v>25</v>
      </c>
      <c r="B16" s="8">
        <v>173162276</v>
      </c>
      <c r="C16" s="8">
        <v>7456791</v>
      </c>
      <c r="D16" s="8">
        <v>13886763</v>
      </c>
      <c r="E16" s="8">
        <v>37153558</v>
      </c>
      <c r="F16" s="8">
        <v>11367097</v>
      </c>
      <c r="G16" s="8">
        <v>14003734</v>
      </c>
      <c r="H16" s="8">
        <v>0</v>
      </c>
      <c r="I16" s="8">
        <v>0</v>
      </c>
      <c r="J16" s="8">
        <v>3036945</v>
      </c>
      <c r="K16" s="8">
        <v>0</v>
      </c>
      <c r="L16" s="8">
        <v>0</v>
      </c>
      <c r="M16" s="8">
        <v>260067164</v>
      </c>
      <c r="O16" s="8">
        <v>497666</v>
      </c>
      <c r="P16" s="8">
        <v>357965</v>
      </c>
      <c r="Q16" s="8">
        <v>1709248</v>
      </c>
      <c r="R16" s="8"/>
      <c r="S16" s="8">
        <v>4073708</v>
      </c>
      <c r="T16" s="8">
        <v>2965727</v>
      </c>
      <c r="U16" s="8">
        <v>855705</v>
      </c>
      <c r="V16" s="8">
        <v>83333</v>
      </c>
      <c r="W16" s="8">
        <v>1162999</v>
      </c>
      <c r="X16" s="8">
        <v>821000</v>
      </c>
      <c r="Y16" s="8">
        <v>12527351</v>
      </c>
      <c r="AA16" s="8">
        <f t="shared" si="0"/>
        <v>272594515</v>
      </c>
      <c r="AC16" s="22">
        <f>AA16/ENROLL!C16</f>
        <v>6483.6689599400615</v>
      </c>
    </row>
    <row r="17" spans="1:29" ht="15">
      <c r="A17" s="9" t="s">
        <v>26</v>
      </c>
      <c r="B17" s="8">
        <v>10154829</v>
      </c>
      <c r="C17" s="8">
        <v>0</v>
      </c>
      <c r="D17" s="8">
        <v>3302124</v>
      </c>
      <c r="E17" s="8">
        <v>4406886</v>
      </c>
      <c r="F17" s="8">
        <v>32190</v>
      </c>
      <c r="G17" s="8">
        <v>741461</v>
      </c>
      <c r="H17" s="8">
        <v>0</v>
      </c>
      <c r="I17" s="8">
        <v>1201160</v>
      </c>
      <c r="J17" s="8">
        <v>485638</v>
      </c>
      <c r="K17" s="8">
        <v>0</v>
      </c>
      <c r="L17" s="8">
        <v>0</v>
      </c>
      <c r="M17" s="8">
        <v>20324288</v>
      </c>
      <c r="O17" s="8">
        <v>0</v>
      </c>
      <c r="P17" s="8">
        <v>0</v>
      </c>
      <c r="Q17" s="8">
        <v>456854</v>
      </c>
      <c r="R17" s="8"/>
      <c r="S17" s="8">
        <v>268492</v>
      </c>
      <c r="T17" s="8">
        <v>170218</v>
      </c>
      <c r="U17" s="8">
        <v>84599</v>
      </c>
      <c r="V17" s="8">
        <v>83333</v>
      </c>
      <c r="W17" s="8">
        <v>1625644</v>
      </c>
      <c r="X17" s="8">
        <v>9000</v>
      </c>
      <c r="Y17" s="8">
        <v>2698140</v>
      </c>
      <c r="AA17" s="8">
        <f t="shared" si="0"/>
        <v>23022428</v>
      </c>
      <c r="AC17" s="22">
        <f>AA17/ENROLL!C17</f>
        <v>6597.156816390859</v>
      </c>
    </row>
    <row r="18" spans="1:29" ht="15">
      <c r="A18" s="9" t="s">
        <v>27</v>
      </c>
      <c r="B18" s="8">
        <v>143588498</v>
      </c>
      <c r="C18" s="8">
        <v>0</v>
      </c>
      <c r="D18" s="8">
        <v>13700298</v>
      </c>
      <c r="E18" s="8">
        <v>35891466</v>
      </c>
      <c r="F18" s="8">
        <v>2912767</v>
      </c>
      <c r="G18" s="8">
        <v>13633912</v>
      </c>
      <c r="H18" s="8">
        <v>0</v>
      </c>
      <c r="I18" s="8">
        <v>0</v>
      </c>
      <c r="J18" s="8">
        <v>3433647</v>
      </c>
      <c r="K18" s="8">
        <v>0</v>
      </c>
      <c r="L18" s="8">
        <v>0</v>
      </c>
      <c r="M18" s="8">
        <v>213160588</v>
      </c>
      <c r="O18" s="8">
        <v>1741831</v>
      </c>
      <c r="P18" s="8">
        <v>445431</v>
      </c>
      <c r="Q18" s="8">
        <v>1053696</v>
      </c>
      <c r="R18" s="8"/>
      <c r="S18" s="8">
        <v>3460022</v>
      </c>
      <c r="T18" s="8">
        <v>2893712</v>
      </c>
      <c r="U18" s="8">
        <v>629850</v>
      </c>
      <c r="V18" s="8">
        <v>83333</v>
      </c>
      <c r="W18" s="8">
        <v>3562307</v>
      </c>
      <c r="X18" s="8">
        <v>513000</v>
      </c>
      <c r="Y18" s="8">
        <v>14383182</v>
      </c>
      <c r="AA18" s="8">
        <f t="shared" si="0"/>
        <v>227543770</v>
      </c>
      <c r="AC18" s="22">
        <f>AA18/ENROLL!C18</f>
        <v>6230.533874578151</v>
      </c>
    </row>
    <row r="19" spans="1:29" ht="15">
      <c r="A19" s="9" t="s">
        <v>28</v>
      </c>
      <c r="B19" s="8">
        <v>183454982</v>
      </c>
      <c r="C19" s="8">
        <v>6180469</v>
      </c>
      <c r="D19" s="8">
        <v>18784838</v>
      </c>
      <c r="E19" s="8">
        <v>35840000</v>
      </c>
      <c r="F19" s="8">
        <v>10633763</v>
      </c>
      <c r="G19" s="8">
        <v>13751474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268645526</v>
      </c>
      <c r="O19" s="8">
        <v>0</v>
      </c>
      <c r="P19" s="8">
        <v>0</v>
      </c>
      <c r="Q19" s="8">
        <v>486973</v>
      </c>
      <c r="R19" s="8"/>
      <c r="S19" s="8">
        <v>4389463</v>
      </c>
      <c r="T19" s="8">
        <v>2736587</v>
      </c>
      <c r="U19" s="8">
        <v>804970</v>
      </c>
      <c r="V19" s="8">
        <v>83333</v>
      </c>
      <c r="W19" s="8">
        <v>5963982</v>
      </c>
      <c r="X19" s="8">
        <v>1763000</v>
      </c>
      <c r="Y19" s="8">
        <v>16228308</v>
      </c>
      <c r="AA19" s="8">
        <f t="shared" si="0"/>
        <v>284873834</v>
      </c>
      <c r="AC19" s="22">
        <f>AA19/ENROLL!C19</f>
        <v>5109.363405239866</v>
      </c>
    </row>
    <row r="20" spans="1:29" ht="15">
      <c r="A20" s="9" t="s">
        <v>29</v>
      </c>
      <c r="B20" s="8">
        <v>2356484</v>
      </c>
      <c r="C20" s="8">
        <v>127736</v>
      </c>
      <c r="D20" s="8">
        <v>1727461</v>
      </c>
      <c r="E20" s="8">
        <v>2508800</v>
      </c>
      <c r="F20" s="8">
        <v>219480</v>
      </c>
      <c r="G20" s="8">
        <v>610229</v>
      </c>
      <c r="H20" s="8">
        <v>0</v>
      </c>
      <c r="I20" s="8">
        <v>1003414</v>
      </c>
      <c r="J20" s="8">
        <v>81828</v>
      </c>
      <c r="K20" s="8">
        <v>0</v>
      </c>
      <c r="L20" s="8">
        <v>0</v>
      </c>
      <c r="M20" s="8">
        <v>8635432</v>
      </c>
      <c r="O20" s="8">
        <v>497666</v>
      </c>
      <c r="P20" s="8">
        <v>0</v>
      </c>
      <c r="Q20" s="8">
        <v>107701</v>
      </c>
      <c r="R20" s="8"/>
      <c r="S20" s="8">
        <v>55218</v>
      </c>
      <c r="T20" s="8">
        <v>124390</v>
      </c>
      <c r="U20" s="8">
        <v>47683</v>
      </c>
      <c r="V20" s="8">
        <v>83333</v>
      </c>
      <c r="W20" s="8">
        <v>445683</v>
      </c>
      <c r="X20" s="8">
        <v>8000</v>
      </c>
      <c r="Y20" s="8">
        <v>1369674</v>
      </c>
      <c r="AA20" s="8">
        <f t="shared" si="0"/>
        <v>10005106</v>
      </c>
      <c r="AC20" s="22">
        <f>AA20/ENROLL!C20</f>
        <v>5788.317037894128</v>
      </c>
    </row>
    <row r="21" spans="1:29" ht="15">
      <c r="A21" s="9" t="s">
        <v>30</v>
      </c>
      <c r="B21" s="8">
        <v>384201699</v>
      </c>
      <c r="C21" s="8">
        <v>39382053</v>
      </c>
      <c r="D21" s="8">
        <v>42164380</v>
      </c>
      <c r="E21" s="8">
        <v>133783552</v>
      </c>
      <c r="F21" s="8">
        <v>77169168</v>
      </c>
      <c r="G21" s="8">
        <v>45047571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721748423</v>
      </c>
      <c r="O21" s="8">
        <v>4727827</v>
      </c>
      <c r="P21" s="8">
        <v>681033</v>
      </c>
      <c r="Q21" s="8">
        <v>6512918</v>
      </c>
      <c r="R21" s="8"/>
      <c r="S21" s="8">
        <v>8109168</v>
      </c>
      <c r="T21" s="8">
        <v>9132868</v>
      </c>
      <c r="U21" s="8">
        <v>2735361</v>
      </c>
      <c r="V21" s="8">
        <v>83333</v>
      </c>
      <c r="W21" s="8">
        <v>23144223</v>
      </c>
      <c r="X21" s="8">
        <v>5879000</v>
      </c>
      <c r="Y21" s="8">
        <v>61005731</v>
      </c>
      <c r="AA21" s="8">
        <f t="shared" si="0"/>
        <v>782754154</v>
      </c>
      <c r="AC21" s="22">
        <f>AA21/ENROLL!C21</f>
        <v>4994.021267941935</v>
      </c>
    </row>
    <row r="22" spans="1:29" ht="15">
      <c r="A22" s="9" t="s">
        <v>31</v>
      </c>
      <c r="B22" s="8">
        <v>555666217</v>
      </c>
      <c r="C22" s="8">
        <v>45228485</v>
      </c>
      <c r="D22" s="8">
        <v>41502028</v>
      </c>
      <c r="E22" s="8">
        <v>254469286</v>
      </c>
      <c r="F22" s="8">
        <v>117340016</v>
      </c>
      <c r="G22" s="8">
        <v>46875096</v>
      </c>
      <c r="H22" s="8">
        <v>0</v>
      </c>
      <c r="I22" s="8">
        <v>20505652</v>
      </c>
      <c r="J22" s="8">
        <v>17209770</v>
      </c>
      <c r="K22" s="8">
        <v>605377</v>
      </c>
      <c r="L22" s="8">
        <v>0</v>
      </c>
      <c r="M22" s="8">
        <v>1099401927</v>
      </c>
      <c r="O22" s="8">
        <v>19160141</v>
      </c>
      <c r="P22" s="8">
        <v>12611916</v>
      </c>
      <c r="Q22" s="8">
        <v>12381078</v>
      </c>
      <c r="R22" s="8"/>
      <c r="S22" s="8">
        <v>13386052</v>
      </c>
      <c r="T22" s="8">
        <v>10114898</v>
      </c>
      <c r="U22" s="8">
        <v>4819614</v>
      </c>
      <c r="V22" s="8">
        <v>83333</v>
      </c>
      <c r="W22" s="8">
        <v>79209766</v>
      </c>
      <c r="X22" s="8">
        <v>4563000</v>
      </c>
      <c r="Y22" s="8">
        <v>156329798</v>
      </c>
      <c r="AA22" s="8">
        <f t="shared" si="0"/>
        <v>1255731725</v>
      </c>
      <c r="AC22" s="22">
        <f>AA22/ENROLL!C22</f>
        <v>9848.509369258793</v>
      </c>
    </row>
    <row r="23" spans="1:29" ht="15">
      <c r="A23" s="9" t="s">
        <v>32</v>
      </c>
      <c r="B23" s="8">
        <v>20817605</v>
      </c>
      <c r="C23" s="8">
        <v>582931</v>
      </c>
      <c r="D23" s="8">
        <v>3726803</v>
      </c>
      <c r="E23" s="8">
        <v>4793958</v>
      </c>
      <c r="F23" s="8">
        <v>907184</v>
      </c>
      <c r="G23" s="8">
        <v>1811002</v>
      </c>
      <c r="H23" s="8">
        <v>0</v>
      </c>
      <c r="I23" s="8">
        <v>0</v>
      </c>
      <c r="J23" s="8">
        <v>47652</v>
      </c>
      <c r="K23" s="8">
        <v>0</v>
      </c>
      <c r="L23" s="8">
        <v>0</v>
      </c>
      <c r="M23" s="8">
        <v>32687135</v>
      </c>
      <c r="O23" s="8">
        <v>0</v>
      </c>
      <c r="P23" s="8">
        <v>0</v>
      </c>
      <c r="Q23" s="8">
        <v>133539</v>
      </c>
      <c r="R23" s="8"/>
      <c r="S23" s="8">
        <v>544458</v>
      </c>
      <c r="T23" s="8">
        <v>392812</v>
      </c>
      <c r="U23" s="8">
        <v>133820</v>
      </c>
      <c r="V23" s="8">
        <v>83333</v>
      </c>
      <c r="W23" s="8">
        <v>2998917</v>
      </c>
      <c r="X23" s="8">
        <v>45000</v>
      </c>
      <c r="Y23" s="8">
        <v>4331879</v>
      </c>
      <c r="AA23" s="8">
        <f t="shared" si="0"/>
        <v>37019014</v>
      </c>
      <c r="AC23" s="22">
        <f>AA23/ENROLL!C23</f>
        <v>5162.322409705759</v>
      </c>
    </row>
    <row r="24" spans="1:29" ht="15">
      <c r="A24" s="9" t="s">
        <v>33</v>
      </c>
      <c r="B24" s="8">
        <v>70359891</v>
      </c>
      <c r="C24" s="8">
        <v>247166</v>
      </c>
      <c r="D24" s="8">
        <v>7295017</v>
      </c>
      <c r="E24" s="8">
        <v>16435249</v>
      </c>
      <c r="F24" s="8">
        <v>1126894</v>
      </c>
      <c r="G24" s="8">
        <v>5591628</v>
      </c>
      <c r="H24" s="8">
        <v>0</v>
      </c>
      <c r="I24" s="8">
        <v>3251181</v>
      </c>
      <c r="J24" s="8">
        <v>200361</v>
      </c>
      <c r="K24" s="8">
        <v>0</v>
      </c>
      <c r="L24" s="8">
        <v>0</v>
      </c>
      <c r="M24" s="8">
        <v>104507387</v>
      </c>
      <c r="O24" s="8">
        <v>248833</v>
      </c>
      <c r="P24" s="8">
        <v>253761</v>
      </c>
      <c r="Q24" s="8">
        <v>412322</v>
      </c>
      <c r="R24" s="8"/>
      <c r="S24" s="8">
        <v>1710662</v>
      </c>
      <c r="T24" s="8">
        <v>1191528</v>
      </c>
      <c r="U24" s="8">
        <v>457721</v>
      </c>
      <c r="V24" s="8">
        <v>83333</v>
      </c>
      <c r="W24" s="8">
        <v>5587699</v>
      </c>
      <c r="X24" s="8">
        <v>448000</v>
      </c>
      <c r="Y24" s="8">
        <v>10393859</v>
      </c>
      <c r="AA24" s="8">
        <f t="shared" si="0"/>
        <v>114901246</v>
      </c>
      <c r="AC24" s="22">
        <f>AA24/ENROLL!C24</f>
        <v>6870.851282664594</v>
      </c>
    </row>
    <row r="25" spans="1:29" ht="15">
      <c r="A25" s="9" t="s">
        <v>34</v>
      </c>
      <c r="B25" s="8">
        <v>14142068</v>
      </c>
      <c r="C25" s="8">
        <v>0</v>
      </c>
      <c r="D25" s="8">
        <v>2069942</v>
      </c>
      <c r="E25" s="8">
        <v>10688659</v>
      </c>
      <c r="F25" s="8">
        <v>694651</v>
      </c>
      <c r="G25" s="8">
        <v>1896874</v>
      </c>
      <c r="H25" s="8">
        <v>2011066</v>
      </c>
      <c r="I25" s="8">
        <v>0</v>
      </c>
      <c r="J25" s="8">
        <v>645514</v>
      </c>
      <c r="K25" s="8">
        <v>0</v>
      </c>
      <c r="L25" s="8">
        <v>0</v>
      </c>
      <c r="M25" s="8">
        <v>32148774</v>
      </c>
      <c r="O25" s="8">
        <v>1244165</v>
      </c>
      <c r="P25" s="8">
        <v>843890</v>
      </c>
      <c r="Q25" s="8">
        <v>702381</v>
      </c>
      <c r="R25" s="8"/>
      <c r="S25" s="8">
        <v>340287</v>
      </c>
      <c r="T25" s="8">
        <v>412452</v>
      </c>
      <c r="U25" s="8">
        <v>111326</v>
      </c>
      <c r="V25" s="8">
        <v>83333</v>
      </c>
      <c r="W25" s="8">
        <v>0</v>
      </c>
      <c r="X25" s="8">
        <v>45000</v>
      </c>
      <c r="Y25" s="8">
        <v>3782834</v>
      </c>
      <c r="AA25" s="8">
        <f t="shared" si="0"/>
        <v>35931608</v>
      </c>
      <c r="AC25" s="22">
        <f>AA25/ENROLL!C25</f>
        <v>13519.559025491488</v>
      </c>
    </row>
    <row r="26" spans="1:29" ht="15">
      <c r="A26" s="9" t="s">
        <v>35</v>
      </c>
      <c r="B26" s="8">
        <v>4757128</v>
      </c>
      <c r="C26" s="8">
        <v>0</v>
      </c>
      <c r="D26" s="8">
        <v>1873175</v>
      </c>
      <c r="E26" s="8">
        <v>5413274</v>
      </c>
      <c r="F26" s="8">
        <v>1398819</v>
      </c>
      <c r="G26" s="8">
        <v>1078290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14520686</v>
      </c>
      <c r="O26" s="8">
        <v>0</v>
      </c>
      <c r="P26" s="8">
        <v>0</v>
      </c>
      <c r="Q26" s="8">
        <v>239436</v>
      </c>
      <c r="R26" s="8"/>
      <c r="S26" s="8">
        <v>114126</v>
      </c>
      <c r="T26" s="8">
        <v>229140</v>
      </c>
      <c r="U26" s="8">
        <v>93315</v>
      </c>
      <c r="V26" s="8">
        <v>83333</v>
      </c>
      <c r="W26" s="8">
        <v>785794</v>
      </c>
      <c r="X26" s="8">
        <v>20000</v>
      </c>
      <c r="Y26" s="8">
        <v>1565144</v>
      </c>
      <c r="AA26" s="8">
        <f t="shared" si="0"/>
        <v>16085830</v>
      </c>
      <c r="AC26" s="22">
        <f>AA26/ENROLL!C26</f>
        <v>3748.300128160317</v>
      </c>
    </row>
    <row r="27" spans="1:29" ht="15">
      <c r="A27" s="9" t="s">
        <v>36</v>
      </c>
      <c r="B27" s="8">
        <v>101757552</v>
      </c>
      <c r="C27" s="8">
        <v>0</v>
      </c>
      <c r="D27" s="8">
        <v>7950869</v>
      </c>
      <c r="E27" s="8">
        <v>44942463</v>
      </c>
      <c r="F27" s="8">
        <v>2958644</v>
      </c>
      <c r="G27" s="8">
        <v>8992164</v>
      </c>
      <c r="H27" s="8">
        <v>7501367</v>
      </c>
      <c r="I27" s="8">
        <v>0</v>
      </c>
      <c r="J27" s="8">
        <v>3392759</v>
      </c>
      <c r="K27" s="8">
        <v>0</v>
      </c>
      <c r="L27" s="8">
        <v>0</v>
      </c>
      <c r="M27" s="8">
        <v>177495818</v>
      </c>
      <c r="O27" s="8">
        <v>1741831</v>
      </c>
      <c r="P27" s="8">
        <v>693793</v>
      </c>
      <c r="Q27" s="8">
        <v>3739801</v>
      </c>
      <c r="R27" s="8"/>
      <c r="S27" s="8">
        <v>2520132</v>
      </c>
      <c r="T27" s="8">
        <v>1931323</v>
      </c>
      <c r="U27" s="8">
        <v>828151</v>
      </c>
      <c r="V27" s="8">
        <v>83333</v>
      </c>
      <c r="W27" s="8">
        <v>6356541</v>
      </c>
      <c r="X27" s="8">
        <v>162000</v>
      </c>
      <c r="Y27" s="8">
        <v>18056905</v>
      </c>
      <c r="AA27" s="8">
        <f t="shared" si="0"/>
        <v>195552723</v>
      </c>
      <c r="AC27" s="22">
        <f>AA27/ENROLL!C27</f>
        <v>9273.505222349999</v>
      </c>
    </row>
    <row r="28" spans="1:29" ht="15">
      <c r="A28" s="9" t="s">
        <v>37</v>
      </c>
      <c r="B28" s="8">
        <v>73670175</v>
      </c>
      <c r="C28" s="8">
        <v>0</v>
      </c>
      <c r="D28" s="8">
        <v>5766991</v>
      </c>
      <c r="E28" s="8">
        <v>45917914</v>
      </c>
      <c r="F28" s="8">
        <v>7126582</v>
      </c>
      <c r="G28" s="8">
        <v>7257252</v>
      </c>
      <c r="H28" s="8">
        <v>7999550</v>
      </c>
      <c r="I28" s="8">
        <v>0</v>
      </c>
      <c r="J28" s="8">
        <v>2493009</v>
      </c>
      <c r="K28" s="8">
        <v>0</v>
      </c>
      <c r="L28" s="8">
        <v>0</v>
      </c>
      <c r="M28" s="8">
        <v>150231473</v>
      </c>
      <c r="O28" s="8">
        <v>2239497</v>
      </c>
      <c r="P28" s="8">
        <v>870346</v>
      </c>
      <c r="Q28" s="8">
        <v>1896880</v>
      </c>
      <c r="R28" s="8"/>
      <c r="S28" s="8">
        <v>1821795</v>
      </c>
      <c r="T28" s="8">
        <v>1689090</v>
      </c>
      <c r="U28" s="8">
        <v>680937</v>
      </c>
      <c r="V28" s="8">
        <v>83333</v>
      </c>
      <c r="W28" s="8">
        <v>4680647</v>
      </c>
      <c r="X28" s="8">
        <v>153000</v>
      </c>
      <c r="Y28" s="8">
        <v>14115525</v>
      </c>
      <c r="AA28" s="8">
        <f t="shared" si="0"/>
        <v>164346998</v>
      </c>
      <c r="AC28" s="22">
        <f>AA28/ENROLL!C28</f>
        <v>11853.371655247025</v>
      </c>
    </row>
    <row r="29" spans="1:29" ht="15">
      <c r="A29" s="9" t="s">
        <v>38</v>
      </c>
      <c r="B29" s="8">
        <v>7019022</v>
      </c>
      <c r="C29" s="8">
        <v>0</v>
      </c>
      <c r="D29" s="8">
        <v>3392268</v>
      </c>
      <c r="E29" s="8">
        <v>7827456</v>
      </c>
      <c r="F29" s="8">
        <v>412622</v>
      </c>
      <c r="G29" s="8">
        <v>1671021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20322389</v>
      </c>
      <c r="O29" s="8">
        <v>0</v>
      </c>
      <c r="P29" s="8">
        <v>0</v>
      </c>
      <c r="Q29" s="8">
        <v>135237</v>
      </c>
      <c r="R29" s="8"/>
      <c r="S29" s="8">
        <v>165478</v>
      </c>
      <c r="T29" s="8">
        <v>360077</v>
      </c>
      <c r="U29" s="8">
        <v>78959</v>
      </c>
      <c r="V29" s="8">
        <v>83333</v>
      </c>
      <c r="W29" s="8">
        <v>0</v>
      </c>
      <c r="X29" s="8">
        <v>45000</v>
      </c>
      <c r="Y29" s="8">
        <v>868084</v>
      </c>
      <c r="AA29" s="8">
        <f t="shared" si="0"/>
        <v>21190473</v>
      </c>
      <c r="AC29" s="22">
        <f>AA29/ENROLL!C29</f>
        <v>3346.568698673405</v>
      </c>
    </row>
    <row r="30" spans="1:29" ht="15">
      <c r="A30" s="12" t="s">
        <v>69</v>
      </c>
      <c r="B30" s="12">
        <v>3170727031</v>
      </c>
      <c r="C30" s="12">
        <v>147691955</v>
      </c>
      <c r="D30" s="12">
        <v>288056237</v>
      </c>
      <c r="E30" s="12">
        <v>1286664932</v>
      </c>
      <c r="F30" s="12">
        <v>334286759</v>
      </c>
      <c r="G30" s="12">
        <v>311093332</v>
      </c>
      <c r="H30" s="12">
        <v>49864008</v>
      </c>
      <c r="I30" s="12">
        <v>46620083</v>
      </c>
      <c r="J30" s="12">
        <v>47238027</v>
      </c>
      <c r="K30" s="12">
        <v>1057223</v>
      </c>
      <c r="L30" s="12">
        <v>0</v>
      </c>
      <c r="M30" s="12">
        <v>5683299587</v>
      </c>
      <c r="O30" s="12">
        <f>SUM(O6:O29)</f>
        <v>74649900</v>
      </c>
      <c r="P30" s="12">
        <f aca="true" t="shared" si="1" ref="P30:Y30">SUM(P6:P29)</f>
        <v>42015428</v>
      </c>
      <c r="Q30" s="12">
        <f t="shared" si="1"/>
        <v>53674670</v>
      </c>
      <c r="R30" s="12">
        <f t="shared" si="1"/>
        <v>0</v>
      </c>
      <c r="S30" s="12">
        <f t="shared" si="1"/>
        <v>75000001</v>
      </c>
      <c r="T30" s="12">
        <f t="shared" si="1"/>
        <v>65468589</v>
      </c>
      <c r="U30" s="12">
        <f t="shared" si="1"/>
        <v>23000000</v>
      </c>
      <c r="V30" s="12">
        <f t="shared" si="1"/>
        <v>1999992</v>
      </c>
      <c r="W30" s="12">
        <f t="shared" si="1"/>
        <v>184425067</v>
      </c>
      <c r="X30" s="12">
        <f t="shared" si="1"/>
        <v>24959000</v>
      </c>
      <c r="Y30" s="12">
        <f t="shared" si="1"/>
        <v>545192647</v>
      </c>
      <c r="AA30" s="12">
        <f>SUM(AA6:AA29)</f>
        <v>6228492234</v>
      </c>
      <c r="AC30" s="21">
        <f>AA30/ENROLL!C30</f>
        <v>7288.500816644272</v>
      </c>
    </row>
  </sheetData>
  <sheetProtection/>
  <mergeCells count="6">
    <mergeCell ref="B1:AC1"/>
    <mergeCell ref="Y4:Y5"/>
    <mergeCell ref="AA3:AA5"/>
    <mergeCell ref="AC3:AC5"/>
    <mergeCell ref="B2:M2"/>
    <mergeCell ref="O2:Y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I1">
      <selection activeCell="B1" sqref="B1:Z1"/>
    </sheetView>
  </sheetViews>
  <sheetFormatPr defaultColWidth="9.140625" defaultRowHeight="15"/>
  <cols>
    <col min="1" max="1" width="14.8515625" style="0" bestFit="1" customWidth="1"/>
    <col min="2" max="2" width="14.8515625" style="0" customWidth="1"/>
    <col min="3" max="4" width="13.140625" style="0" customWidth="1"/>
    <col min="5" max="5" width="14.7109375" style="0" customWidth="1"/>
    <col min="6" max="12" width="13.140625" style="0" customWidth="1"/>
    <col min="13" max="13" width="14.28125" style="0" bestFit="1" customWidth="1"/>
    <col min="14" max="14" width="3.8515625" style="0" customWidth="1"/>
    <col min="15" max="15" width="15.140625" style="0" bestFit="1" customWidth="1"/>
    <col min="16" max="16" width="17.00390625" style="0" bestFit="1" customWidth="1"/>
    <col min="17" max="17" width="15.28125" style="0" bestFit="1" customWidth="1"/>
    <col min="18" max="18" width="14.8515625" style="0" bestFit="1" customWidth="1"/>
    <col min="19" max="19" width="15.00390625" style="0" bestFit="1" customWidth="1"/>
    <col min="20" max="20" width="13.140625" style="0" bestFit="1" customWidth="1"/>
    <col min="21" max="21" width="12.28125" style="0" bestFit="1" customWidth="1"/>
    <col min="22" max="22" width="12.57421875" style="0" bestFit="1" customWidth="1"/>
    <col min="23" max="23" width="3.140625" style="0" customWidth="1"/>
    <col min="24" max="24" width="14.28125" style="0" bestFit="1" customWidth="1"/>
    <col min="25" max="25" width="3.140625" style="0" customWidth="1"/>
    <col min="26" max="26" width="10.57421875" style="0" bestFit="1" customWidth="1"/>
  </cols>
  <sheetData>
    <row r="1" spans="2:26" ht="15">
      <c r="B1" s="51" t="s">
        <v>116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2:26" ht="15">
      <c r="B2" s="51" t="s">
        <v>113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O2" s="51" t="s">
        <v>114</v>
      </c>
      <c r="P2" s="51"/>
      <c r="Q2" s="51"/>
      <c r="R2" s="51"/>
      <c r="S2" s="51"/>
      <c r="T2" s="51"/>
      <c r="U2" s="51"/>
      <c r="V2" s="51"/>
      <c r="W2" s="33"/>
      <c r="X2" s="34"/>
      <c r="Y2" s="34"/>
      <c r="Z2" s="34"/>
    </row>
    <row r="3" spans="1:26" ht="15">
      <c r="A3" s="10"/>
      <c r="B3" s="13"/>
      <c r="C3" s="14" t="s">
        <v>43</v>
      </c>
      <c r="D3" s="14" t="s">
        <v>39</v>
      </c>
      <c r="E3" s="13"/>
      <c r="F3" s="13" t="s">
        <v>44</v>
      </c>
      <c r="G3" s="14" t="s">
        <v>45</v>
      </c>
      <c r="H3" s="13" t="s">
        <v>46</v>
      </c>
      <c r="I3" s="13"/>
      <c r="J3" s="13"/>
      <c r="K3" s="13"/>
      <c r="L3" s="13" t="s">
        <v>47</v>
      </c>
      <c r="M3" s="14" t="s">
        <v>48</v>
      </c>
      <c r="O3" s="14" t="s">
        <v>70</v>
      </c>
      <c r="P3" s="14" t="s">
        <v>55</v>
      </c>
      <c r="Q3" s="14" t="s">
        <v>13</v>
      </c>
      <c r="R3" s="14" t="s">
        <v>72</v>
      </c>
      <c r="S3" s="14" t="s">
        <v>73</v>
      </c>
      <c r="T3" s="14" t="s">
        <v>74</v>
      </c>
      <c r="U3" s="14" t="s">
        <v>81</v>
      </c>
      <c r="V3" s="8"/>
      <c r="X3" s="54" t="s">
        <v>97</v>
      </c>
      <c r="Z3" s="54" t="s">
        <v>92</v>
      </c>
    </row>
    <row r="4" spans="1:26" ht="15">
      <c r="A4" s="10"/>
      <c r="B4" s="14" t="s">
        <v>49</v>
      </c>
      <c r="C4" s="14" t="s">
        <v>50</v>
      </c>
      <c r="D4" s="13" t="s">
        <v>6</v>
      </c>
      <c r="E4" s="14" t="s">
        <v>51</v>
      </c>
      <c r="F4" s="14" t="s">
        <v>52</v>
      </c>
      <c r="G4" s="14" t="s">
        <v>53</v>
      </c>
      <c r="H4" s="13" t="s">
        <v>54</v>
      </c>
      <c r="I4" s="13" t="s">
        <v>55</v>
      </c>
      <c r="J4" s="13" t="s">
        <v>56</v>
      </c>
      <c r="K4" s="13" t="s">
        <v>57</v>
      </c>
      <c r="L4" s="13" t="s">
        <v>58</v>
      </c>
      <c r="M4" s="14" t="s">
        <v>59</v>
      </c>
      <c r="O4" s="14" t="s">
        <v>76</v>
      </c>
      <c r="P4" s="14" t="s">
        <v>12</v>
      </c>
      <c r="Q4" s="14" t="s">
        <v>78</v>
      </c>
      <c r="R4" s="14" t="s">
        <v>79</v>
      </c>
      <c r="S4" s="14" t="s">
        <v>55</v>
      </c>
      <c r="T4" s="14" t="s">
        <v>80</v>
      </c>
      <c r="U4" s="14" t="s">
        <v>89</v>
      </c>
      <c r="V4" s="8"/>
      <c r="X4" s="54"/>
      <c r="Z4" s="54"/>
    </row>
    <row r="5" spans="1:26" ht="15">
      <c r="A5" s="11" t="s">
        <v>60</v>
      </c>
      <c r="B5" s="15" t="s">
        <v>61</v>
      </c>
      <c r="C5" s="15" t="s">
        <v>62</v>
      </c>
      <c r="D5" s="15" t="s">
        <v>63</v>
      </c>
      <c r="E5" s="15" t="s">
        <v>53</v>
      </c>
      <c r="F5" s="15" t="s">
        <v>64</v>
      </c>
      <c r="G5" s="15" t="s">
        <v>65</v>
      </c>
      <c r="H5" s="16" t="s">
        <v>66</v>
      </c>
      <c r="I5" s="16" t="s">
        <v>63</v>
      </c>
      <c r="J5" s="16" t="s">
        <v>67</v>
      </c>
      <c r="K5" s="16" t="s">
        <v>67</v>
      </c>
      <c r="L5" s="16" t="s">
        <v>95</v>
      </c>
      <c r="M5" s="15" t="s">
        <v>63</v>
      </c>
      <c r="O5" s="15" t="s">
        <v>68</v>
      </c>
      <c r="P5" s="15" t="s">
        <v>96</v>
      </c>
      <c r="Q5" s="15" t="s">
        <v>86</v>
      </c>
      <c r="R5" s="15" t="s">
        <v>86</v>
      </c>
      <c r="S5" s="15" t="s">
        <v>87</v>
      </c>
      <c r="T5" s="15" t="s">
        <v>88</v>
      </c>
      <c r="U5" s="15" t="s">
        <v>86</v>
      </c>
      <c r="V5" s="15" t="s">
        <v>39</v>
      </c>
      <c r="X5" s="55"/>
      <c r="Z5" s="55"/>
    </row>
    <row r="6" spans="1:26" ht="15">
      <c r="A6" s="9" t="s">
        <v>15</v>
      </c>
      <c r="B6" s="8">
        <v>40963420</v>
      </c>
      <c r="C6" s="8">
        <v>0</v>
      </c>
      <c r="D6" s="8">
        <v>5116354</v>
      </c>
      <c r="E6" s="8">
        <v>22063978</v>
      </c>
      <c r="F6" s="8">
        <v>117040</v>
      </c>
      <c r="G6" s="8">
        <v>5723293</v>
      </c>
      <c r="H6" s="8">
        <v>4602510</v>
      </c>
      <c r="I6" s="8">
        <v>10348</v>
      </c>
      <c r="J6" s="8">
        <v>2457317</v>
      </c>
      <c r="K6" s="8">
        <v>0</v>
      </c>
      <c r="L6" s="8">
        <v>0</v>
      </c>
      <c r="M6" s="8">
        <v>81054260</v>
      </c>
      <c r="O6" s="8">
        <v>995332</v>
      </c>
      <c r="P6" s="8">
        <v>175074</v>
      </c>
      <c r="Q6" s="8">
        <v>992058</v>
      </c>
      <c r="R6" s="8">
        <v>1296278</v>
      </c>
      <c r="S6" s="8">
        <v>254620</v>
      </c>
      <c r="T6" s="8">
        <v>83333</v>
      </c>
      <c r="U6" s="8">
        <v>1032429</v>
      </c>
      <c r="V6" s="8">
        <v>4829124</v>
      </c>
      <c r="X6" s="8">
        <f>V6+M6</f>
        <v>85883384</v>
      </c>
      <c r="Z6" s="22">
        <f>X6/ENROLL!D6</f>
        <v>10795.81207378775</v>
      </c>
    </row>
    <row r="7" spans="1:26" ht="15">
      <c r="A7" s="9" t="s">
        <v>16</v>
      </c>
      <c r="B7" s="8">
        <v>232374743</v>
      </c>
      <c r="C7" s="8">
        <v>10884721</v>
      </c>
      <c r="D7" s="8">
        <v>27424563</v>
      </c>
      <c r="E7" s="8">
        <v>73680320</v>
      </c>
      <c r="F7" s="8">
        <v>19268538</v>
      </c>
      <c r="G7" s="8">
        <v>20806464</v>
      </c>
      <c r="H7" s="8">
        <v>0</v>
      </c>
      <c r="I7" s="8">
        <v>0</v>
      </c>
      <c r="J7" s="8">
        <v>746488</v>
      </c>
      <c r="K7" s="8">
        <v>0</v>
      </c>
      <c r="L7" s="8">
        <v>0</v>
      </c>
      <c r="M7" s="8">
        <v>385185837</v>
      </c>
      <c r="O7" s="8">
        <v>2239497</v>
      </c>
      <c r="P7" s="8">
        <v>2997426</v>
      </c>
      <c r="Q7" s="8">
        <v>5417212</v>
      </c>
      <c r="R7" s="8">
        <v>4170349</v>
      </c>
      <c r="S7" s="8">
        <v>1201303</v>
      </c>
      <c r="T7" s="8">
        <v>83333</v>
      </c>
      <c r="U7" s="8">
        <v>0</v>
      </c>
      <c r="V7" s="8">
        <v>16109120</v>
      </c>
      <c r="X7" s="8">
        <f aca="true" t="shared" si="0" ref="X7:X30">V7+M7</f>
        <v>401294957</v>
      </c>
      <c r="Z7" s="22">
        <f>X7/ENROLL!D7</f>
        <v>4864.992128991195</v>
      </c>
    </row>
    <row r="8" spans="1:26" ht="15">
      <c r="A8" s="9" t="s">
        <v>17</v>
      </c>
      <c r="B8" s="8">
        <v>354614210</v>
      </c>
      <c r="C8" s="8">
        <v>22640804</v>
      </c>
      <c r="D8" s="8">
        <v>21269893</v>
      </c>
      <c r="E8" s="8">
        <v>289071028</v>
      </c>
      <c r="F8" s="8">
        <v>35446053</v>
      </c>
      <c r="G8" s="8">
        <v>46019433</v>
      </c>
      <c r="H8" s="8">
        <v>15880079</v>
      </c>
      <c r="I8" s="8">
        <v>18310933</v>
      </c>
      <c r="J8" s="8">
        <v>680399</v>
      </c>
      <c r="K8" s="8">
        <v>432698</v>
      </c>
      <c r="L8" s="8">
        <v>7665728</v>
      </c>
      <c r="M8" s="8">
        <v>812031258</v>
      </c>
      <c r="O8" s="8">
        <v>30855292</v>
      </c>
      <c r="P8" s="8">
        <v>20654982</v>
      </c>
      <c r="Q8" s="8">
        <v>8432994</v>
      </c>
      <c r="R8" s="8">
        <v>9735179</v>
      </c>
      <c r="S8" s="8">
        <v>4106651</v>
      </c>
      <c r="T8" s="8">
        <v>83333</v>
      </c>
      <c r="U8" s="8">
        <v>4989018</v>
      </c>
      <c r="V8" s="8">
        <v>78857449</v>
      </c>
      <c r="X8" s="8">
        <f t="shared" si="0"/>
        <v>890888707</v>
      </c>
      <c r="Z8" s="22">
        <f>X8/ENROLL!D8</f>
        <v>12115.57756094244</v>
      </c>
    </row>
    <row r="9" spans="1:26" ht="15">
      <c r="A9" s="9" t="s">
        <v>18</v>
      </c>
      <c r="B9" s="8">
        <v>425218880</v>
      </c>
      <c r="C9" s="8">
        <v>6489680</v>
      </c>
      <c r="D9" s="8">
        <v>35413886</v>
      </c>
      <c r="E9" s="8">
        <v>160496650</v>
      </c>
      <c r="F9" s="8">
        <v>32799228</v>
      </c>
      <c r="G9" s="8">
        <v>42980323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703398647</v>
      </c>
      <c r="O9" s="8">
        <v>2488330</v>
      </c>
      <c r="P9" s="8">
        <v>676324</v>
      </c>
      <c r="Q9" s="8">
        <v>9846034</v>
      </c>
      <c r="R9" s="8">
        <v>8465089</v>
      </c>
      <c r="S9" s="8">
        <v>2639455</v>
      </c>
      <c r="T9" s="8">
        <v>83333</v>
      </c>
      <c r="U9" s="8">
        <v>0</v>
      </c>
      <c r="V9" s="8">
        <v>24198565</v>
      </c>
      <c r="X9" s="8">
        <f t="shared" si="0"/>
        <v>727597212</v>
      </c>
      <c r="Z9" s="22">
        <f>X9/ENROLL!D9</f>
        <v>6575.38164425838</v>
      </c>
    </row>
    <row r="10" spans="1:26" ht="15">
      <c r="A10" s="9" t="s">
        <v>19</v>
      </c>
      <c r="B10" s="8">
        <v>62413187</v>
      </c>
      <c r="C10" s="8">
        <v>2398133</v>
      </c>
      <c r="D10" s="8">
        <v>6412282</v>
      </c>
      <c r="E10" s="8">
        <v>10075210</v>
      </c>
      <c r="F10" s="8">
        <v>606833</v>
      </c>
      <c r="G10" s="8">
        <v>4691841</v>
      </c>
      <c r="H10" s="8">
        <v>0</v>
      </c>
      <c r="I10" s="8">
        <v>0</v>
      </c>
      <c r="J10" s="8">
        <v>1547729</v>
      </c>
      <c r="K10" s="8">
        <v>0</v>
      </c>
      <c r="L10" s="8">
        <v>0</v>
      </c>
      <c r="M10" s="8">
        <v>88145215</v>
      </c>
      <c r="O10" s="8">
        <v>0</v>
      </c>
      <c r="P10" s="8">
        <v>0</v>
      </c>
      <c r="Q10" s="8">
        <v>1493954</v>
      </c>
      <c r="R10" s="8">
        <v>955841</v>
      </c>
      <c r="S10" s="8">
        <v>271549</v>
      </c>
      <c r="T10" s="8">
        <v>83333</v>
      </c>
      <c r="U10" s="8">
        <v>0</v>
      </c>
      <c r="V10" s="8">
        <v>2804677</v>
      </c>
      <c r="X10" s="8">
        <f t="shared" si="0"/>
        <v>90949892</v>
      </c>
      <c r="Z10" s="22">
        <f>X10/ENROLL!D10</f>
        <v>5838.635959492208</v>
      </c>
    </row>
    <row r="11" spans="1:26" ht="15">
      <c r="A11" s="9" t="s">
        <v>20</v>
      </c>
      <c r="B11" s="8">
        <v>29551571</v>
      </c>
      <c r="C11" s="8">
        <v>0</v>
      </c>
      <c r="D11" s="8">
        <v>3000659</v>
      </c>
      <c r="E11" s="8">
        <v>16192650</v>
      </c>
      <c r="F11" s="8">
        <v>3093905</v>
      </c>
      <c r="G11" s="8">
        <v>2904379</v>
      </c>
      <c r="H11" s="8">
        <v>2170167</v>
      </c>
      <c r="I11" s="8">
        <v>966820</v>
      </c>
      <c r="J11" s="8">
        <v>1077027</v>
      </c>
      <c r="K11" s="8">
        <v>0</v>
      </c>
      <c r="L11" s="8">
        <v>0</v>
      </c>
      <c r="M11" s="8">
        <v>58957178</v>
      </c>
      <c r="O11" s="8">
        <v>248833</v>
      </c>
      <c r="P11" s="8">
        <v>1808568</v>
      </c>
      <c r="Q11" s="8">
        <v>706381</v>
      </c>
      <c r="R11" s="8">
        <v>602311</v>
      </c>
      <c r="S11" s="8">
        <v>274271</v>
      </c>
      <c r="T11" s="8">
        <v>83333</v>
      </c>
      <c r="U11" s="8">
        <v>0</v>
      </c>
      <c r="V11" s="8">
        <v>3723697</v>
      </c>
      <c r="X11" s="8">
        <f t="shared" si="0"/>
        <v>62680875</v>
      </c>
      <c r="Z11" s="22">
        <f>X11/ENROLL!D11</f>
        <v>11383.07000817216</v>
      </c>
    </row>
    <row r="12" spans="1:26" ht="15">
      <c r="A12" s="9" t="s">
        <v>21</v>
      </c>
      <c r="B12" s="8">
        <v>93226321</v>
      </c>
      <c r="C12" s="8">
        <v>2562591</v>
      </c>
      <c r="D12" s="8">
        <v>10859372</v>
      </c>
      <c r="E12" s="8">
        <v>14889191</v>
      </c>
      <c r="F12" s="8">
        <v>1217428</v>
      </c>
      <c r="G12" s="8">
        <v>8032307</v>
      </c>
      <c r="H12" s="8">
        <v>0</v>
      </c>
      <c r="I12" s="8">
        <v>0</v>
      </c>
      <c r="J12" s="8">
        <v>2726324</v>
      </c>
      <c r="K12" s="8">
        <v>0</v>
      </c>
      <c r="L12" s="8">
        <v>0</v>
      </c>
      <c r="M12" s="8">
        <v>133513534</v>
      </c>
      <c r="O12" s="8">
        <v>0</v>
      </c>
      <c r="P12" s="8">
        <v>324840</v>
      </c>
      <c r="Q12" s="8">
        <v>2255287</v>
      </c>
      <c r="R12" s="8">
        <v>1662902</v>
      </c>
      <c r="S12" s="8">
        <v>428955</v>
      </c>
      <c r="T12" s="8">
        <v>83333</v>
      </c>
      <c r="U12" s="8">
        <v>0</v>
      </c>
      <c r="V12" s="8">
        <v>4755317</v>
      </c>
      <c r="X12" s="8">
        <f t="shared" si="0"/>
        <v>138268851</v>
      </c>
      <c r="Z12" s="22">
        <f>X12/ENROLL!D12</f>
        <v>5537.7870295275</v>
      </c>
    </row>
    <row r="13" spans="1:26" ht="15">
      <c r="A13" s="9" t="s">
        <v>22</v>
      </c>
      <c r="B13" s="8">
        <v>63103340</v>
      </c>
      <c r="C13" s="8">
        <v>0</v>
      </c>
      <c r="D13" s="8">
        <v>5764227</v>
      </c>
      <c r="E13" s="8">
        <v>23185343</v>
      </c>
      <c r="F13" s="8">
        <v>1375907</v>
      </c>
      <c r="G13" s="8">
        <v>7642302</v>
      </c>
      <c r="H13" s="8">
        <v>0</v>
      </c>
      <c r="I13" s="8">
        <v>49060</v>
      </c>
      <c r="J13" s="8">
        <v>2633090</v>
      </c>
      <c r="K13" s="8">
        <v>0</v>
      </c>
      <c r="L13" s="8">
        <v>0</v>
      </c>
      <c r="M13" s="8">
        <v>103753269</v>
      </c>
      <c r="O13" s="8">
        <v>746499</v>
      </c>
      <c r="P13" s="8">
        <v>2283304</v>
      </c>
      <c r="Q13" s="8">
        <v>1552837</v>
      </c>
      <c r="R13" s="8">
        <v>1623621</v>
      </c>
      <c r="S13" s="8">
        <v>440613</v>
      </c>
      <c r="T13" s="8">
        <v>83333</v>
      </c>
      <c r="U13" s="8">
        <v>663591</v>
      </c>
      <c r="V13" s="8">
        <v>7393798</v>
      </c>
      <c r="X13" s="8">
        <f t="shared" si="0"/>
        <v>111147067</v>
      </c>
      <c r="Z13" s="22">
        <f>X13/ENROLL!D13</f>
        <v>7616.856002330004</v>
      </c>
    </row>
    <row r="14" spans="1:26" ht="15">
      <c r="A14" s="9" t="s">
        <v>23</v>
      </c>
      <c r="B14" s="8">
        <v>117446673</v>
      </c>
      <c r="C14" s="8">
        <v>3897013</v>
      </c>
      <c r="D14" s="8">
        <v>12204758</v>
      </c>
      <c r="E14" s="8">
        <v>36633888</v>
      </c>
      <c r="F14" s="8">
        <v>3923849</v>
      </c>
      <c r="G14" s="8">
        <v>9833095</v>
      </c>
      <c r="H14" s="8">
        <v>791257</v>
      </c>
      <c r="I14" s="8">
        <v>0</v>
      </c>
      <c r="J14" s="8">
        <v>7154144</v>
      </c>
      <c r="K14" s="8">
        <v>0</v>
      </c>
      <c r="L14" s="8">
        <v>0</v>
      </c>
      <c r="M14" s="8">
        <v>191884677</v>
      </c>
      <c r="O14" s="8">
        <v>0</v>
      </c>
      <c r="P14" s="8">
        <v>1533317</v>
      </c>
      <c r="Q14" s="8">
        <v>2819158</v>
      </c>
      <c r="R14" s="8">
        <v>2239026</v>
      </c>
      <c r="S14" s="8">
        <v>772300</v>
      </c>
      <c r="T14" s="8">
        <v>83333</v>
      </c>
      <c r="U14" s="8">
        <v>0</v>
      </c>
      <c r="V14" s="8">
        <v>7447134</v>
      </c>
      <c r="X14" s="8">
        <f t="shared" si="0"/>
        <v>199331811</v>
      </c>
      <c r="Z14" s="22">
        <f>X14/ENROLL!D14</f>
        <v>7499.597840400316</v>
      </c>
    </row>
    <row r="15" spans="1:26" ht="15">
      <c r="A15" s="9" t="s">
        <v>24</v>
      </c>
      <c r="B15" s="8">
        <v>21446449</v>
      </c>
      <c r="C15" s="8">
        <v>0</v>
      </c>
      <c r="D15" s="8">
        <v>2741709</v>
      </c>
      <c r="E15" s="8">
        <v>13387151</v>
      </c>
      <c r="F15" s="8">
        <v>964228</v>
      </c>
      <c r="G15" s="8">
        <v>1753698</v>
      </c>
      <c r="H15" s="8">
        <v>1400348</v>
      </c>
      <c r="I15" s="8">
        <v>1321515</v>
      </c>
      <c r="J15" s="8">
        <v>1162510</v>
      </c>
      <c r="K15" s="8">
        <v>0</v>
      </c>
      <c r="L15" s="8">
        <v>264358</v>
      </c>
      <c r="M15" s="8">
        <v>44441966</v>
      </c>
      <c r="O15" s="8">
        <v>1244165</v>
      </c>
      <c r="P15" s="8">
        <v>1070821</v>
      </c>
      <c r="Q15" s="8">
        <v>525025</v>
      </c>
      <c r="R15" s="8">
        <v>373171</v>
      </c>
      <c r="S15" s="8">
        <v>248272</v>
      </c>
      <c r="T15" s="8">
        <v>83333</v>
      </c>
      <c r="U15" s="8">
        <v>407230</v>
      </c>
      <c r="V15" s="8">
        <v>3952017</v>
      </c>
      <c r="X15" s="8">
        <f t="shared" si="0"/>
        <v>48393983</v>
      </c>
      <c r="Z15" s="22">
        <f>X15/ENROLL!D15</f>
        <v>10835.484578785334</v>
      </c>
    </row>
    <row r="16" spans="1:26" ht="15">
      <c r="A16" s="9" t="s">
        <v>25</v>
      </c>
      <c r="B16" s="8">
        <v>172684626</v>
      </c>
      <c r="C16" s="8">
        <v>7434162</v>
      </c>
      <c r="D16" s="8">
        <v>14573478</v>
      </c>
      <c r="E16" s="8">
        <v>37450015</v>
      </c>
      <c r="F16" s="8">
        <v>11496181</v>
      </c>
      <c r="G16" s="8">
        <v>14437809</v>
      </c>
      <c r="H16" s="8">
        <v>0</v>
      </c>
      <c r="I16" s="8">
        <v>0</v>
      </c>
      <c r="J16" s="8">
        <v>3874892</v>
      </c>
      <c r="K16" s="8">
        <v>0</v>
      </c>
      <c r="L16" s="8">
        <v>0</v>
      </c>
      <c r="M16" s="8">
        <v>261951163</v>
      </c>
      <c r="O16" s="8">
        <v>746499</v>
      </c>
      <c r="P16" s="8">
        <v>715211</v>
      </c>
      <c r="Q16" s="8">
        <v>4073708</v>
      </c>
      <c r="R16" s="8">
        <v>2965727</v>
      </c>
      <c r="S16" s="8">
        <v>855705</v>
      </c>
      <c r="T16" s="8">
        <v>83333</v>
      </c>
      <c r="U16" s="8">
        <v>0</v>
      </c>
      <c r="V16" s="8">
        <v>9440183</v>
      </c>
      <c r="X16" s="8">
        <f t="shared" si="0"/>
        <v>271391346</v>
      </c>
      <c r="Z16" s="22">
        <f>X16/ENROLL!D16</f>
        <v>6423.007739095448</v>
      </c>
    </row>
    <row r="17" spans="1:26" ht="15">
      <c r="A17" s="9" t="s">
        <v>26</v>
      </c>
      <c r="B17" s="8">
        <v>10413442</v>
      </c>
      <c r="C17" s="8">
        <v>0</v>
      </c>
      <c r="D17" s="8">
        <v>3278756</v>
      </c>
      <c r="E17" s="8">
        <v>4466336</v>
      </c>
      <c r="F17" s="8">
        <v>29032</v>
      </c>
      <c r="G17" s="8">
        <v>765869</v>
      </c>
      <c r="H17" s="8">
        <v>0</v>
      </c>
      <c r="I17" s="8">
        <v>1201160</v>
      </c>
      <c r="J17" s="8">
        <v>661264</v>
      </c>
      <c r="K17" s="8">
        <v>0</v>
      </c>
      <c r="L17" s="8">
        <v>776996</v>
      </c>
      <c r="M17" s="8">
        <v>21592855</v>
      </c>
      <c r="O17" s="8">
        <v>0</v>
      </c>
      <c r="P17" s="8">
        <v>588532</v>
      </c>
      <c r="Q17" s="8">
        <v>268492</v>
      </c>
      <c r="R17" s="8">
        <v>170218</v>
      </c>
      <c r="S17" s="8">
        <v>84599</v>
      </c>
      <c r="T17" s="8">
        <v>83333</v>
      </c>
      <c r="U17" s="8">
        <v>105708</v>
      </c>
      <c r="V17" s="8">
        <v>1300882</v>
      </c>
      <c r="X17" s="8">
        <f t="shared" si="0"/>
        <v>22893737</v>
      </c>
      <c r="Z17" s="22">
        <f>X17/ENROLL!D17</f>
        <v>6311.596112757598</v>
      </c>
    </row>
    <row r="18" spans="1:26" ht="15">
      <c r="A18" s="9" t="s">
        <v>27</v>
      </c>
      <c r="B18" s="8">
        <v>145681007</v>
      </c>
      <c r="C18" s="8">
        <v>0</v>
      </c>
      <c r="D18" s="8">
        <v>14082028</v>
      </c>
      <c r="E18" s="8">
        <v>36191362</v>
      </c>
      <c r="F18" s="8">
        <v>2938814</v>
      </c>
      <c r="G18" s="8">
        <v>13771257</v>
      </c>
      <c r="H18" s="8">
        <v>0</v>
      </c>
      <c r="I18" s="8">
        <v>0</v>
      </c>
      <c r="J18" s="8">
        <v>4471427</v>
      </c>
      <c r="K18" s="8">
        <v>0</v>
      </c>
      <c r="L18" s="8">
        <v>0</v>
      </c>
      <c r="M18" s="8">
        <v>217135895</v>
      </c>
      <c r="O18" s="8">
        <v>995332</v>
      </c>
      <c r="P18" s="8">
        <v>1257920</v>
      </c>
      <c r="Q18" s="8">
        <v>3460022</v>
      </c>
      <c r="R18" s="8">
        <v>2893712</v>
      </c>
      <c r="S18" s="8">
        <v>629850</v>
      </c>
      <c r="T18" s="8">
        <v>83333</v>
      </c>
      <c r="U18" s="8">
        <v>0</v>
      </c>
      <c r="V18" s="8">
        <v>9320169</v>
      </c>
      <c r="X18" s="8">
        <f t="shared" si="0"/>
        <v>226456064</v>
      </c>
      <c r="Z18" s="22">
        <f>X18/ENROLL!D18</f>
        <v>6053.841901248429</v>
      </c>
    </row>
    <row r="19" spans="1:26" ht="15">
      <c r="A19" s="9" t="s">
        <v>28</v>
      </c>
      <c r="B19" s="8">
        <v>190190407</v>
      </c>
      <c r="C19" s="8">
        <v>6310451</v>
      </c>
      <c r="D19" s="8">
        <v>20362592</v>
      </c>
      <c r="E19" s="8">
        <v>34919920</v>
      </c>
      <c r="F19" s="8">
        <v>10966196</v>
      </c>
      <c r="G19" s="8">
        <v>13522942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276272508</v>
      </c>
      <c r="O19" s="8">
        <v>0</v>
      </c>
      <c r="P19" s="8">
        <v>755644</v>
      </c>
      <c r="Q19" s="8">
        <v>4389463</v>
      </c>
      <c r="R19" s="8">
        <v>2736587</v>
      </c>
      <c r="S19" s="8">
        <v>804970</v>
      </c>
      <c r="T19" s="8">
        <v>83333</v>
      </c>
      <c r="U19" s="8">
        <v>0</v>
      </c>
      <c r="V19" s="8">
        <v>8769997</v>
      </c>
      <c r="X19" s="8">
        <f t="shared" si="0"/>
        <v>285042505</v>
      </c>
      <c r="Z19" s="22">
        <f>X19/ENROLL!D19</f>
        <v>4967.108789600251</v>
      </c>
    </row>
    <row r="20" spans="1:26" ht="15">
      <c r="A20" s="9" t="s">
        <v>29</v>
      </c>
      <c r="B20" s="8">
        <v>2274148</v>
      </c>
      <c r="C20" s="8">
        <v>131976</v>
      </c>
      <c r="D20" s="8">
        <v>1718555</v>
      </c>
      <c r="E20" s="8">
        <v>2867558</v>
      </c>
      <c r="F20" s="8">
        <v>226450</v>
      </c>
      <c r="G20" s="8">
        <v>646541</v>
      </c>
      <c r="H20" s="8">
        <v>0</v>
      </c>
      <c r="I20" s="8">
        <v>1003414</v>
      </c>
      <c r="J20" s="8">
        <v>120473</v>
      </c>
      <c r="K20" s="8">
        <v>0</v>
      </c>
      <c r="L20" s="8">
        <v>0</v>
      </c>
      <c r="M20" s="8">
        <v>8989115</v>
      </c>
      <c r="O20" s="8">
        <v>0</v>
      </c>
      <c r="P20" s="8">
        <v>147799</v>
      </c>
      <c r="Q20" s="8">
        <v>55218</v>
      </c>
      <c r="R20" s="8">
        <v>124390</v>
      </c>
      <c r="S20" s="8">
        <v>47683</v>
      </c>
      <c r="T20" s="8">
        <v>83333</v>
      </c>
      <c r="U20" s="8">
        <v>99016</v>
      </c>
      <c r="V20" s="8">
        <v>557439</v>
      </c>
      <c r="X20" s="8">
        <f t="shared" si="0"/>
        <v>9546554</v>
      </c>
      <c r="Z20" s="22">
        <f>X20/ENROLL!D20</f>
        <v>5302.904596583808</v>
      </c>
    </row>
    <row r="21" spans="1:26" ht="15">
      <c r="A21" s="9" t="s">
        <v>30</v>
      </c>
      <c r="B21" s="8">
        <v>388035631</v>
      </c>
      <c r="C21" s="8">
        <v>39976914</v>
      </c>
      <c r="D21" s="8">
        <v>47626347</v>
      </c>
      <c r="E21" s="8">
        <v>148569680</v>
      </c>
      <c r="F21" s="8">
        <v>81960239</v>
      </c>
      <c r="G21" s="8">
        <v>44502835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750671646</v>
      </c>
      <c r="O21" s="8">
        <v>3981328</v>
      </c>
      <c r="P21" s="8">
        <v>3362938</v>
      </c>
      <c r="Q21" s="8">
        <v>8109168</v>
      </c>
      <c r="R21" s="8">
        <v>9132868</v>
      </c>
      <c r="S21" s="8">
        <v>2735361</v>
      </c>
      <c r="T21" s="8">
        <v>83333</v>
      </c>
      <c r="U21" s="8">
        <v>0</v>
      </c>
      <c r="V21" s="8">
        <v>27404996</v>
      </c>
      <c r="X21" s="8">
        <f t="shared" si="0"/>
        <v>778076642</v>
      </c>
      <c r="Z21" s="22">
        <f>X21/ENROLL!D21</f>
        <v>4851.267748949801</v>
      </c>
    </row>
    <row r="22" spans="1:26" ht="15">
      <c r="A22" s="9" t="s">
        <v>31</v>
      </c>
      <c r="B22" s="8">
        <v>567228429</v>
      </c>
      <c r="C22" s="8">
        <v>45949535</v>
      </c>
      <c r="D22" s="8">
        <v>45654473</v>
      </c>
      <c r="E22" s="8">
        <v>298753795</v>
      </c>
      <c r="F22" s="8">
        <v>126626576</v>
      </c>
      <c r="G22" s="8">
        <v>47575984</v>
      </c>
      <c r="H22" s="8">
        <v>0</v>
      </c>
      <c r="I22" s="8">
        <v>20505652</v>
      </c>
      <c r="J22" s="8">
        <v>29900219</v>
      </c>
      <c r="K22" s="8">
        <v>880030</v>
      </c>
      <c r="L22" s="8">
        <v>0</v>
      </c>
      <c r="M22" s="8">
        <v>1183074693</v>
      </c>
      <c r="O22" s="8">
        <v>16174145</v>
      </c>
      <c r="P22" s="8">
        <v>15555578</v>
      </c>
      <c r="Q22" s="8">
        <v>13386052</v>
      </c>
      <c r="R22" s="8">
        <v>10114897</v>
      </c>
      <c r="S22" s="8">
        <v>4819614</v>
      </c>
      <c r="T22" s="8">
        <v>83333</v>
      </c>
      <c r="U22" s="8">
        <v>0</v>
      </c>
      <c r="V22" s="8">
        <v>60133619</v>
      </c>
      <c r="X22" s="8">
        <f t="shared" si="0"/>
        <v>1243208312</v>
      </c>
      <c r="Z22" s="22">
        <f>X22/ENROLL!D22</f>
        <v>9520.664052688007</v>
      </c>
    </row>
    <row r="23" spans="1:26" ht="15">
      <c r="A23" s="9" t="s">
        <v>32</v>
      </c>
      <c r="B23" s="8">
        <v>22348739</v>
      </c>
      <c r="C23" s="8">
        <v>605211</v>
      </c>
      <c r="D23" s="8">
        <v>3735736</v>
      </c>
      <c r="E23" s="8">
        <v>5120640</v>
      </c>
      <c r="F23" s="8">
        <v>953220</v>
      </c>
      <c r="G23" s="8">
        <v>1859347</v>
      </c>
      <c r="H23" s="8">
        <v>0</v>
      </c>
      <c r="I23" s="8">
        <v>0</v>
      </c>
      <c r="J23" s="8">
        <v>227709</v>
      </c>
      <c r="K23" s="8">
        <v>0</v>
      </c>
      <c r="L23" s="8">
        <v>780450</v>
      </c>
      <c r="M23" s="8">
        <v>35631052</v>
      </c>
      <c r="O23" s="8">
        <v>0</v>
      </c>
      <c r="P23" s="8">
        <v>196538</v>
      </c>
      <c r="Q23" s="8">
        <v>544458</v>
      </c>
      <c r="R23" s="8">
        <v>392812</v>
      </c>
      <c r="S23" s="8">
        <v>133820</v>
      </c>
      <c r="T23" s="8">
        <v>83333</v>
      </c>
      <c r="U23" s="8">
        <v>37521</v>
      </c>
      <c r="V23" s="8">
        <v>1388482</v>
      </c>
      <c r="X23" s="8">
        <f t="shared" si="0"/>
        <v>37019534</v>
      </c>
      <c r="Z23" s="22">
        <f>X23/ENROLL!D23</f>
        <v>4932.64943371086</v>
      </c>
    </row>
    <row r="24" spans="1:26" ht="15">
      <c r="A24" s="9" t="s">
        <v>33</v>
      </c>
      <c r="B24" s="8">
        <v>71619955</v>
      </c>
      <c r="C24" s="8">
        <v>251277</v>
      </c>
      <c r="D24" s="8">
        <v>7670789</v>
      </c>
      <c r="E24" s="8">
        <v>19376915</v>
      </c>
      <c r="F24" s="8">
        <v>1271919</v>
      </c>
      <c r="G24" s="8">
        <v>5759946</v>
      </c>
      <c r="H24" s="8">
        <v>0</v>
      </c>
      <c r="I24" s="8">
        <v>3251181</v>
      </c>
      <c r="J24" s="8">
        <v>1241104</v>
      </c>
      <c r="K24" s="8">
        <v>0</v>
      </c>
      <c r="L24" s="8">
        <v>0</v>
      </c>
      <c r="M24" s="8">
        <v>110443086</v>
      </c>
      <c r="O24" s="8">
        <v>248833</v>
      </c>
      <c r="P24" s="8">
        <v>530734</v>
      </c>
      <c r="Q24" s="8">
        <v>1710662</v>
      </c>
      <c r="R24" s="8">
        <v>1191528</v>
      </c>
      <c r="S24" s="8">
        <v>457721</v>
      </c>
      <c r="T24" s="8">
        <v>83333</v>
      </c>
      <c r="U24" s="8">
        <v>0</v>
      </c>
      <c r="V24" s="8">
        <v>4222811</v>
      </c>
      <c r="X24" s="8">
        <f t="shared" si="0"/>
        <v>114665897</v>
      </c>
      <c r="Z24" s="22">
        <f>X24/ENROLL!D24</f>
        <v>6690.739701248687</v>
      </c>
    </row>
    <row r="25" spans="1:26" ht="15">
      <c r="A25" s="9" t="s">
        <v>34</v>
      </c>
      <c r="B25" s="8">
        <v>14030869</v>
      </c>
      <c r="C25" s="8">
        <v>0</v>
      </c>
      <c r="D25" s="8">
        <v>2094853</v>
      </c>
      <c r="E25" s="8">
        <v>10531788</v>
      </c>
      <c r="F25" s="8">
        <v>667086</v>
      </c>
      <c r="G25" s="8">
        <v>1931848</v>
      </c>
      <c r="H25" s="8">
        <v>1742592</v>
      </c>
      <c r="I25" s="8">
        <v>0</v>
      </c>
      <c r="J25" s="8">
        <v>956130</v>
      </c>
      <c r="K25" s="8">
        <v>0</v>
      </c>
      <c r="L25" s="8">
        <v>0</v>
      </c>
      <c r="M25" s="8">
        <v>31955166</v>
      </c>
      <c r="O25" s="8">
        <v>1244165</v>
      </c>
      <c r="P25" s="8">
        <v>1123515</v>
      </c>
      <c r="Q25" s="8">
        <v>340287</v>
      </c>
      <c r="R25" s="8">
        <v>412452</v>
      </c>
      <c r="S25" s="8">
        <v>111326</v>
      </c>
      <c r="T25" s="8">
        <v>83333</v>
      </c>
      <c r="U25" s="8">
        <v>206251</v>
      </c>
      <c r="V25" s="8">
        <v>3521329</v>
      </c>
      <c r="X25" s="8">
        <f t="shared" si="0"/>
        <v>35476495</v>
      </c>
      <c r="Z25" s="22">
        <f>X25/ENROLL!D25</f>
        <v>13212.84729981378</v>
      </c>
    </row>
    <row r="26" spans="1:26" ht="15">
      <c r="A26" s="9" t="s">
        <v>35</v>
      </c>
      <c r="B26" s="8">
        <v>4892068</v>
      </c>
      <c r="C26" s="8">
        <v>0</v>
      </c>
      <c r="D26" s="8">
        <v>1875144</v>
      </c>
      <c r="E26" s="8">
        <v>5885891</v>
      </c>
      <c r="F26" s="8">
        <v>1477729</v>
      </c>
      <c r="G26" s="8">
        <v>1095648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15226480</v>
      </c>
      <c r="O26" s="8">
        <v>0</v>
      </c>
      <c r="P26" s="8">
        <v>162748</v>
      </c>
      <c r="Q26" s="8">
        <v>114126</v>
      </c>
      <c r="R26" s="8">
        <v>229140</v>
      </c>
      <c r="S26" s="8">
        <v>93315</v>
      </c>
      <c r="T26" s="8">
        <v>83333</v>
      </c>
      <c r="U26" s="8">
        <v>0</v>
      </c>
      <c r="V26" s="8">
        <v>682662</v>
      </c>
      <c r="X26" s="8">
        <f t="shared" si="0"/>
        <v>15909142</v>
      </c>
      <c r="Z26" s="22">
        <f>X26/ENROLL!D26</f>
        <v>3576.0926102837875</v>
      </c>
    </row>
    <row r="27" spans="1:26" ht="15">
      <c r="A27" s="9" t="s">
        <v>36</v>
      </c>
      <c r="B27" s="8">
        <v>104640745</v>
      </c>
      <c r="C27" s="8">
        <v>0</v>
      </c>
      <c r="D27" s="8">
        <v>8038108</v>
      </c>
      <c r="E27" s="8">
        <v>47082726</v>
      </c>
      <c r="F27" s="8">
        <v>3079280</v>
      </c>
      <c r="G27" s="8">
        <v>9094667</v>
      </c>
      <c r="H27" s="8">
        <v>7020746</v>
      </c>
      <c r="I27" s="8">
        <v>0</v>
      </c>
      <c r="J27" s="8">
        <v>4958087</v>
      </c>
      <c r="K27" s="8">
        <v>0</v>
      </c>
      <c r="L27" s="8">
        <v>0</v>
      </c>
      <c r="M27" s="8">
        <v>183914359</v>
      </c>
      <c r="O27" s="8">
        <v>1244165</v>
      </c>
      <c r="P27" s="8">
        <v>5057079</v>
      </c>
      <c r="Q27" s="8">
        <v>2520132</v>
      </c>
      <c r="R27" s="8">
        <v>1931323</v>
      </c>
      <c r="S27" s="8">
        <v>828151</v>
      </c>
      <c r="T27" s="8">
        <v>83333</v>
      </c>
      <c r="U27" s="8">
        <v>92673</v>
      </c>
      <c r="V27" s="8">
        <v>11756856</v>
      </c>
      <c r="X27" s="8">
        <f t="shared" si="0"/>
        <v>195671215</v>
      </c>
      <c r="Z27" s="22">
        <f>X27/ENROLL!D27</f>
        <v>8963.408841044435</v>
      </c>
    </row>
    <row r="28" spans="1:26" ht="15">
      <c r="A28" s="9" t="s">
        <v>37</v>
      </c>
      <c r="B28" s="8">
        <v>76909246</v>
      </c>
      <c r="C28" s="8">
        <v>0</v>
      </c>
      <c r="D28" s="8">
        <v>5863674</v>
      </c>
      <c r="E28" s="8">
        <v>46288069</v>
      </c>
      <c r="F28" s="8">
        <v>7305182</v>
      </c>
      <c r="G28" s="8">
        <v>7838185</v>
      </c>
      <c r="H28" s="8">
        <v>7624615</v>
      </c>
      <c r="I28" s="8">
        <v>0</v>
      </c>
      <c r="J28" s="8">
        <v>3136149</v>
      </c>
      <c r="K28" s="8">
        <v>0</v>
      </c>
      <c r="L28" s="8">
        <v>0</v>
      </c>
      <c r="M28" s="8">
        <v>154965120</v>
      </c>
      <c r="O28" s="8">
        <v>1741831</v>
      </c>
      <c r="P28" s="8">
        <v>3053589</v>
      </c>
      <c r="Q28" s="8">
        <v>1821795</v>
      </c>
      <c r="R28" s="8">
        <v>1689090</v>
      </c>
      <c r="S28" s="8">
        <v>680937</v>
      </c>
      <c r="T28" s="8">
        <v>83333</v>
      </c>
      <c r="U28" s="8">
        <v>0</v>
      </c>
      <c r="V28" s="8">
        <v>9070575</v>
      </c>
      <c r="X28" s="8">
        <f t="shared" si="0"/>
        <v>164035695</v>
      </c>
      <c r="Z28" s="22">
        <f>X28/ENROLL!D28</f>
        <v>11326.671960503374</v>
      </c>
    </row>
    <row r="29" spans="1:26" ht="15">
      <c r="A29" s="9" t="s">
        <v>38</v>
      </c>
      <c r="B29" s="8">
        <v>7060853</v>
      </c>
      <c r="C29" s="8">
        <v>0</v>
      </c>
      <c r="D29" s="8">
        <v>3404374</v>
      </c>
      <c r="E29" s="8">
        <v>7558634</v>
      </c>
      <c r="F29" s="8">
        <v>429674</v>
      </c>
      <c r="G29" s="8">
        <v>1681440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20134975</v>
      </c>
      <c r="O29" s="8">
        <v>0</v>
      </c>
      <c r="P29" s="8">
        <v>0</v>
      </c>
      <c r="Q29" s="8">
        <v>165478</v>
      </c>
      <c r="R29" s="8">
        <v>360077</v>
      </c>
      <c r="S29" s="8">
        <v>78959</v>
      </c>
      <c r="T29" s="8">
        <v>83333</v>
      </c>
      <c r="U29" s="8">
        <v>0</v>
      </c>
      <c r="V29" s="8">
        <v>687847</v>
      </c>
      <c r="X29" s="8">
        <f t="shared" si="0"/>
        <v>20822822</v>
      </c>
      <c r="Z29" s="22">
        <f>X29/ENROLL!D29</f>
        <v>3242.9250895499144</v>
      </c>
    </row>
    <row r="30" spans="1:26" ht="15">
      <c r="A30" s="12" t="s">
        <v>69</v>
      </c>
      <c r="B30" s="12">
        <v>3218368959</v>
      </c>
      <c r="C30" s="12">
        <v>149532468</v>
      </c>
      <c r="D30" s="12">
        <v>310186610</v>
      </c>
      <c r="E30" s="12">
        <v>1364738738</v>
      </c>
      <c r="F30" s="12">
        <v>348240587</v>
      </c>
      <c r="G30" s="12">
        <v>314871453</v>
      </c>
      <c r="H30" s="12">
        <v>41232314</v>
      </c>
      <c r="I30" s="12">
        <v>46620083</v>
      </c>
      <c r="J30" s="12">
        <v>69732482</v>
      </c>
      <c r="K30" s="12">
        <v>1312728</v>
      </c>
      <c r="L30" s="12">
        <v>9487532</v>
      </c>
      <c r="M30" s="12">
        <v>5874323954</v>
      </c>
      <c r="O30" s="24">
        <f>SUM(O6:O29)</f>
        <v>65194246</v>
      </c>
      <c r="P30" s="24">
        <f aca="true" t="shared" si="1" ref="P30:V30">SUM(P6:P29)</f>
        <v>64032481</v>
      </c>
      <c r="Q30" s="24">
        <f t="shared" si="1"/>
        <v>75000001</v>
      </c>
      <c r="R30" s="24">
        <f t="shared" si="1"/>
        <v>65468588</v>
      </c>
      <c r="S30" s="24">
        <f t="shared" si="1"/>
        <v>23000000</v>
      </c>
      <c r="T30" s="24">
        <f t="shared" si="1"/>
        <v>1999992</v>
      </c>
      <c r="U30" s="24">
        <f t="shared" si="1"/>
        <v>7633437</v>
      </c>
      <c r="V30" s="24">
        <f t="shared" si="1"/>
        <v>302328745</v>
      </c>
      <c r="X30" s="12">
        <f t="shared" si="0"/>
        <v>6176652699</v>
      </c>
      <c r="Z30" s="21">
        <f>X30/ENROLL!D30</f>
        <v>7064.9419846088385</v>
      </c>
    </row>
    <row r="31" spans="15:22" ht="15">
      <c r="O31" s="2"/>
      <c r="P31" s="2"/>
      <c r="Q31" s="2"/>
      <c r="R31" s="2"/>
      <c r="S31" s="2"/>
      <c r="T31" s="2"/>
      <c r="U31" s="2"/>
      <c r="V31" s="2"/>
    </row>
  </sheetData>
  <sheetProtection/>
  <mergeCells count="5">
    <mergeCell ref="X3:X5"/>
    <mergeCell ref="Z3:Z5"/>
    <mergeCell ref="B2:M2"/>
    <mergeCell ref="O2:V2"/>
    <mergeCell ref="B1:Z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pane xSplit="1" topLeftCell="B1" activePane="topRight" state="frozen"/>
      <selection pane="topLeft" activeCell="A1" sqref="A1:IV2"/>
      <selection pane="topRight" activeCell="B1" sqref="B1:W1"/>
    </sheetView>
  </sheetViews>
  <sheetFormatPr defaultColWidth="9.140625" defaultRowHeight="15"/>
  <cols>
    <col min="1" max="1" width="14.8515625" style="0" bestFit="1" customWidth="1"/>
    <col min="2" max="2" width="14.28125" style="0" bestFit="1" customWidth="1"/>
    <col min="3" max="3" width="14.421875" style="0" bestFit="1" customWidth="1"/>
    <col min="4" max="4" width="14.140625" style="0" bestFit="1" customWidth="1"/>
    <col min="5" max="5" width="15.421875" style="0" bestFit="1" customWidth="1"/>
    <col min="6" max="7" width="12.57421875" style="0" bestFit="1" customWidth="1"/>
    <col min="8" max="8" width="11.57421875" style="0" bestFit="1" customWidth="1"/>
    <col min="9" max="9" width="13.57421875" style="0" bestFit="1" customWidth="1"/>
    <col min="10" max="10" width="11.57421875" style="0" bestFit="1" customWidth="1"/>
    <col min="11" max="11" width="11.421875" style="0" bestFit="1" customWidth="1"/>
    <col min="12" max="12" width="11.57421875" style="0" bestFit="1" customWidth="1"/>
    <col min="13" max="13" width="15.57421875" style="0" bestFit="1" customWidth="1"/>
    <col min="14" max="14" width="11.57421875" style="0" bestFit="1" customWidth="1"/>
    <col min="15" max="15" width="14.28125" style="0" bestFit="1" customWidth="1"/>
    <col min="16" max="16" width="2.8515625" style="0" customWidth="1"/>
    <col min="17" max="17" width="15.140625" style="0" bestFit="1" customWidth="1"/>
    <col min="18" max="18" width="17.00390625" style="0" bestFit="1" customWidth="1"/>
    <col min="19" max="19" width="15.28125" style="0" bestFit="1" customWidth="1"/>
    <col min="20" max="20" width="14.8515625" style="0" bestFit="1" customWidth="1"/>
    <col min="21" max="21" width="15.00390625" style="0" bestFit="1" customWidth="1"/>
    <col min="22" max="22" width="13.140625" style="0" bestFit="1" customWidth="1"/>
    <col min="23" max="23" width="12.57421875" style="0" bestFit="1" customWidth="1"/>
    <col min="24" max="24" width="2.28125" style="0" customWidth="1"/>
    <col min="25" max="25" width="14.28125" style="0" bestFit="1" customWidth="1"/>
    <col min="26" max="26" width="3.421875" style="0" customWidth="1"/>
    <col min="27" max="27" width="10.57421875" style="0" bestFit="1" customWidth="1"/>
  </cols>
  <sheetData>
    <row r="1" spans="2:23" ht="15">
      <c r="B1" s="51" t="s">
        <v>115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2:24" ht="15">
      <c r="B2" s="51" t="s">
        <v>113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Q2" s="51" t="s">
        <v>114</v>
      </c>
      <c r="R2" s="51"/>
      <c r="S2" s="51"/>
      <c r="T2" s="51"/>
      <c r="U2" s="51"/>
      <c r="V2" s="51"/>
      <c r="W2" s="51"/>
      <c r="X2" s="51"/>
    </row>
    <row r="3" spans="1:27" ht="15">
      <c r="A3" s="10"/>
      <c r="B3" s="13"/>
      <c r="C3" s="14" t="s">
        <v>43</v>
      </c>
      <c r="D3" s="14" t="s">
        <v>39</v>
      </c>
      <c r="E3" s="13"/>
      <c r="F3" s="13" t="s">
        <v>44</v>
      </c>
      <c r="G3" s="14" t="s">
        <v>45</v>
      </c>
      <c r="H3" s="13" t="s">
        <v>46</v>
      </c>
      <c r="I3" s="13"/>
      <c r="J3" s="13"/>
      <c r="K3" s="13"/>
      <c r="L3" s="13" t="s">
        <v>81</v>
      </c>
      <c r="M3" s="13" t="s">
        <v>55</v>
      </c>
      <c r="N3" s="13" t="s">
        <v>47</v>
      </c>
      <c r="O3" s="14" t="s">
        <v>48</v>
      </c>
      <c r="Q3" s="26" t="s">
        <v>70</v>
      </c>
      <c r="R3" s="26" t="s">
        <v>55</v>
      </c>
      <c r="S3" s="26" t="s">
        <v>13</v>
      </c>
      <c r="T3" s="26" t="s">
        <v>72</v>
      </c>
      <c r="U3" s="26" t="s">
        <v>73</v>
      </c>
      <c r="V3" s="26" t="s">
        <v>74</v>
      </c>
      <c r="W3" s="26"/>
      <c r="Y3" s="54" t="s">
        <v>97</v>
      </c>
      <c r="AA3" s="54" t="s">
        <v>92</v>
      </c>
    </row>
    <row r="4" spans="1:27" ht="15">
      <c r="A4" s="10"/>
      <c r="B4" s="14" t="s">
        <v>49</v>
      </c>
      <c r="C4" s="14" t="s">
        <v>50</v>
      </c>
      <c r="D4" s="13" t="s">
        <v>6</v>
      </c>
      <c r="E4" s="14" t="s">
        <v>51</v>
      </c>
      <c r="F4" s="14" t="s">
        <v>52</v>
      </c>
      <c r="G4" s="14" t="s">
        <v>53</v>
      </c>
      <c r="H4" s="13" t="s">
        <v>54</v>
      </c>
      <c r="I4" s="13" t="s">
        <v>55</v>
      </c>
      <c r="J4" s="13" t="s">
        <v>56</v>
      </c>
      <c r="K4" s="13" t="s">
        <v>98</v>
      </c>
      <c r="L4" s="13" t="s">
        <v>89</v>
      </c>
      <c r="M4" s="13" t="s">
        <v>12</v>
      </c>
      <c r="N4" s="13" t="s">
        <v>58</v>
      </c>
      <c r="O4" s="14" t="s">
        <v>59</v>
      </c>
      <c r="Q4" s="26" t="s">
        <v>76</v>
      </c>
      <c r="R4" s="26" t="s">
        <v>12</v>
      </c>
      <c r="S4" s="26" t="s">
        <v>78</v>
      </c>
      <c r="T4" s="26" t="s">
        <v>79</v>
      </c>
      <c r="U4" s="26" t="s">
        <v>55</v>
      </c>
      <c r="V4" s="26" t="s">
        <v>80</v>
      </c>
      <c r="W4" s="26"/>
      <c r="Y4" s="54"/>
      <c r="AA4" s="54"/>
    </row>
    <row r="5" spans="1:27" ht="15">
      <c r="A5" s="10" t="s">
        <v>60</v>
      </c>
      <c r="B5" s="15" t="s">
        <v>61</v>
      </c>
      <c r="C5" s="15" t="s">
        <v>62</v>
      </c>
      <c r="D5" s="15" t="s">
        <v>63</v>
      </c>
      <c r="E5" s="15" t="s">
        <v>53</v>
      </c>
      <c r="F5" s="15" t="s">
        <v>64</v>
      </c>
      <c r="G5" s="15" t="s">
        <v>65</v>
      </c>
      <c r="H5" s="16" t="s">
        <v>66</v>
      </c>
      <c r="I5" s="16" t="s">
        <v>63</v>
      </c>
      <c r="J5" s="16" t="s">
        <v>67</v>
      </c>
      <c r="K5" s="16" t="s">
        <v>67</v>
      </c>
      <c r="L5" s="16" t="s">
        <v>86</v>
      </c>
      <c r="M5" s="16" t="s">
        <v>95</v>
      </c>
      <c r="N5" s="16" t="s">
        <v>99</v>
      </c>
      <c r="O5" s="15" t="s">
        <v>63</v>
      </c>
      <c r="Q5" s="15" t="s">
        <v>68</v>
      </c>
      <c r="R5" s="15" t="s">
        <v>96</v>
      </c>
      <c r="S5" s="15" t="s">
        <v>86</v>
      </c>
      <c r="T5" s="15" t="s">
        <v>86</v>
      </c>
      <c r="U5" s="15" t="s">
        <v>87</v>
      </c>
      <c r="V5" s="15" t="s">
        <v>88</v>
      </c>
      <c r="W5" s="15" t="s">
        <v>39</v>
      </c>
      <c r="Y5" s="55"/>
      <c r="AA5" s="55"/>
    </row>
    <row r="6" spans="1:27" ht="15">
      <c r="A6" s="9" t="s">
        <v>15</v>
      </c>
      <c r="B6" s="8">
        <v>40928168</v>
      </c>
      <c r="C6" s="8">
        <v>0</v>
      </c>
      <c r="D6" s="8">
        <v>5066143</v>
      </c>
      <c r="E6" s="8">
        <v>22243477</v>
      </c>
      <c r="F6" s="8">
        <v>87209</v>
      </c>
      <c r="G6" s="8">
        <v>5876415</v>
      </c>
      <c r="H6" s="8">
        <v>4467664</v>
      </c>
      <c r="I6" s="8">
        <v>10348</v>
      </c>
      <c r="J6" s="8">
        <v>2148105</v>
      </c>
      <c r="K6" s="8">
        <v>0</v>
      </c>
      <c r="L6" s="8">
        <v>845308</v>
      </c>
      <c r="M6" s="8">
        <v>0</v>
      </c>
      <c r="N6" s="8">
        <v>0</v>
      </c>
      <c r="O6" s="8">
        <v>81672837</v>
      </c>
      <c r="Q6" s="8">
        <v>248833</v>
      </c>
      <c r="R6" s="8">
        <v>142390</v>
      </c>
      <c r="S6" s="8">
        <v>992058</v>
      </c>
      <c r="T6" s="8">
        <v>1296278</v>
      </c>
      <c r="U6" s="8">
        <v>254620</v>
      </c>
      <c r="V6" s="8">
        <v>83333</v>
      </c>
      <c r="W6" s="8">
        <v>3017512</v>
      </c>
      <c r="Y6" s="8">
        <f>W6+O6</f>
        <v>84690349</v>
      </c>
      <c r="AA6" s="22">
        <f>Y6/ENROLL!E6</f>
        <v>10522.82781971236</v>
      </c>
    </row>
    <row r="7" spans="1:27" ht="15">
      <c r="A7" s="9" t="s">
        <v>16</v>
      </c>
      <c r="B7" s="8">
        <v>224274506</v>
      </c>
      <c r="C7" s="8">
        <v>10543465</v>
      </c>
      <c r="D7" s="8">
        <v>26495494</v>
      </c>
      <c r="E7" s="8">
        <v>71252071</v>
      </c>
      <c r="F7" s="8">
        <v>16739448</v>
      </c>
      <c r="G7" s="8">
        <v>19431072</v>
      </c>
      <c r="H7" s="8">
        <v>0</v>
      </c>
      <c r="I7" s="8">
        <v>0</v>
      </c>
      <c r="J7" s="8">
        <v>2460392</v>
      </c>
      <c r="K7" s="8">
        <v>0</v>
      </c>
      <c r="L7" s="8">
        <v>0</v>
      </c>
      <c r="M7" s="8">
        <v>0</v>
      </c>
      <c r="N7" s="8">
        <v>0</v>
      </c>
      <c r="O7" s="8">
        <v>371196448</v>
      </c>
      <c r="Q7" s="8">
        <v>497666</v>
      </c>
      <c r="R7" s="8">
        <v>2191160</v>
      </c>
      <c r="S7" s="8">
        <v>5417212</v>
      </c>
      <c r="T7" s="8">
        <v>4170349</v>
      </c>
      <c r="U7" s="8">
        <v>1201303</v>
      </c>
      <c r="V7" s="8">
        <v>83333</v>
      </c>
      <c r="W7" s="8">
        <v>13561023</v>
      </c>
      <c r="Y7" s="8">
        <f aca="true" t="shared" si="0" ref="Y7:Y30">W7+O7</f>
        <v>384757471</v>
      </c>
      <c r="AA7" s="22">
        <f>Y7/ENROLL!E7</f>
        <v>4758.33119691812</v>
      </c>
    </row>
    <row r="8" spans="1:27" ht="15">
      <c r="A8" s="9" t="s">
        <v>17</v>
      </c>
      <c r="B8" s="8">
        <v>352068096</v>
      </c>
      <c r="C8" s="8">
        <v>22386644</v>
      </c>
      <c r="D8" s="8">
        <v>21129399</v>
      </c>
      <c r="E8" s="8">
        <v>286649896</v>
      </c>
      <c r="F8" s="8">
        <v>27563579</v>
      </c>
      <c r="G8" s="8">
        <v>45487155</v>
      </c>
      <c r="H8" s="8">
        <v>17375976</v>
      </c>
      <c r="I8" s="8">
        <v>18310933</v>
      </c>
      <c r="J8" s="8">
        <v>0</v>
      </c>
      <c r="K8" s="8">
        <v>569639</v>
      </c>
      <c r="L8" s="8">
        <v>15495347</v>
      </c>
      <c r="M8" s="8">
        <v>19450293</v>
      </c>
      <c r="N8" s="8">
        <v>11088568</v>
      </c>
      <c r="O8" s="8">
        <v>837575525</v>
      </c>
      <c r="Q8" s="8">
        <v>31352958</v>
      </c>
      <c r="R8" s="8">
        <v>0</v>
      </c>
      <c r="S8" s="8">
        <v>8432994</v>
      </c>
      <c r="T8" s="8">
        <v>9735179</v>
      </c>
      <c r="U8" s="8">
        <v>4106651</v>
      </c>
      <c r="V8" s="8">
        <v>83333</v>
      </c>
      <c r="W8" s="8">
        <v>53711115</v>
      </c>
      <c r="Y8" s="8">
        <f t="shared" si="0"/>
        <v>891286640</v>
      </c>
      <c r="AA8" s="22">
        <f>Y8/ENROLL!E8</f>
        <v>12113.123290556909</v>
      </c>
    </row>
    <row r="9" spans="1:27" ht="15">
      <c r="A9" s="9" t="s">
        <v>18</v>
      </c>
      <c r="B9" s="8">
        <v>416979657</v>
      </c>
      <c r="C9" s="8">
        <v>6355523</v>
      </c>
      <c r="D9" s="8">
        <v>34547207</v>
      </c>
      <c r="E9" s="8">
        <v>154224738</v>
      </c>
      <c r="F9" s="8">
        <v>27865731</v>
      </c>
      <c r="G9" s="8">
        <v>40255835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680228691</v>
      </c>
      <c r="Q9" s="8">
        <v>995332</v>
      </c>
      <c r="R9" s="8">
        <v>593139</v>
      </c>
      <c r="S9" s="8">
        <v>9846034</v>
      </c>
      <c r="T9" s="8">
        <v>8465089</v>
      </c>
      <c r="U9" s="8">
        <v>2639455</v>
      </c>
      <c r="V9" s="8">
        <v>83333</v>
      </c>
      <c r="W9" s="8">
        <v>22622382</v>
      </c>
      <c r="Y9" s="8">
        <f t="shared" si="0"/>
        <v>702851073</v>
      </c>
      <c r="AA9" s="22">
        <f>Y9/ENROLL!E9</f>
        <v>6408.854600786459</v>
      </c>
    </row>
    <row r="10" spans="1:27" ht="15">
      <c r="A10" s="9" t="s">
        <v>19</v>
      </c>
      <c r="B10" s="8">
        <v>61358238</v>
      </c>
      <c r="C10" s="8">
        <v>2353891</v>
      </c>
      <c r="D10" s="8">
        <v>6295640</v>
      </c>
      <c r="E10" s="8">
        <v>10132968</v>
      </c>
      <c r="F10" s="8">
        <v>555046</v>
      </c>
      <c r="G10" s="8">
        <v>4375826</v>
      </c>
      <c r="H10" s="8">
        <v>0</v>
      </c>
      <c r="I10" s="8">
        <v>0</v>
      </c>
      <c r="J10" s="8">
        <v>1375500</v>
      </c>
      <c r="K10" s="8">
        <v>0</v>
      </c>
      <c r="L10" s="8">
        <v>0</v>
      </c>
      <c r="M10" s="8">
        <v>0</v>
      </c>
      <c r="N10" s="8">
        <v>0</v>
      </c>
      <c r="O10" s="8">
        <v>86447109</v>
      </c>
      <c r="Q10" s="8">
        <v>0</v>
      </c>
      <c r="R10" s="8">
        <v>0</v>
      </c>
      <c r="S10" s="8">
        <v>1493954</v>
      </c>
      <c r="T10" s="8">
        <v>955841</v>
      </c>
      <c r="U10" s="8">
        <v>271549</v>
      </c>
      <c r="V10" s="8">
        <v>83333</v>
      </c>
      <c r="W10" s="8">
        <v>2804677</v>
      </c>
      <c r="Y10" s="8">
        <f t="shared" si="0"/>
        <v>89251786</v>
      </c>
      <c r="AA10" s="22">
        <f>Y10/ENROLL!E10</f>
        <v>5768.041231783372</v>
      </c>
    </row>
    <row r="11" spans="1:27" ht="15">
      <c r="A11" s="9" t="s">
        <v>20</v>
      </c>
      <c r="B11" s="8">
        <v>29235834</v>
      </c>
      <c r="C11" s="8">
        <v>0</v>
      </c>
      <c r="D11" s="8">
        <v>2960058</v>
      </c>
      <c r="E11" s="8">
        <v>16119610</v>
      </c>
      <c r="F11" s="8">
        <v>2770871</v>
      </c>
      <c r="G11" s="8">
        <v>2726261</v>
      </c>
      <c r="H11" s="8">
        <v>1827147</v>
      </c>
      <c r="I11" s="8">
        <v>966820</v>
      </c>
      <c r="J11" s="8">
        <v>1150831</v>
      </c>
      <c r="K11" s="8">
        <v>0</v>
      </c>
      <c r="L11" s="8">
        <v>0</v>
      </c>
      <c r="M11" s="8">
        <v>0</v>
      </c>
      <c r="N11" s="8">
        <v>0</v>
      </c>
      <c r="O11" s="8">
        <v>57757432</v>
      </c>
      <c r="Q11" s="8">
        <v>0</v>
      </c>
      <c r="R11" s="8">
        <v>1489556</v>
      </c>
      <c r="S11" s="8">
        <v>706381</v>
      </c>
      <c r="T11" s="8">
        <v>602311</v>
      </c>
      <c r="U11" s="8">
        <v>274271</v>
      </c>
      <c r="V11" s="8">
        <v>83333</v>
      </c>
      <c r="W11" s="8">
        <v>3155852</v>
      </c>
      <c r="Y11" s="8">
        <f t="shared" si="0"/>
        <v>60913284</v>
      </c>
      <c r="AA11" s="22">
        <f>Y11/ENROLL!E11</f>
        <v>11044.519106114863</v>
      </c>
    </row>
    <row r="12" spans="1:27" ht="15">
      <c r="A12" s="9" t="s">
        <v>21</v>
      </c>
      <c r="B12" s="8">
        <v>92452770</v>
      </c>
      <c r="C12" s="8">
        <v>2517424</v>
      </c>
      <c r="D12" s="8">
        <v>10674018</v>
      </c>
      <c r="E12" s="8">
        <v>14251882</v>
      </c>
      <c r="F12" s="8">
        <v>1148232</v>
      </c>
      <c r="G12" s="8">
        <v>7645089</v>
      </c>
      <c r="H12" s="8">
        <v>0</v>
      </c>
      <c r="I12" s="8">
        <v>0</v>
      </c>
      <c r="J12" s="8">
        <v>2238327</v>
      </c>
      <c r="K12" s="8">
        <v>0</v>
      </c>
      <c r="L12" s="8">
        <v>263303</v>
      </c>
      <c r="M12" s="8">
        <v>0</v>
      </c>
      <c r="N12" s="8">
        <v>0</v>
      </c>
      <c r="O12" s="8">
        <v>131191045</v>
      </c>
      <c r="Q12" s="8">
        <v>0</v>
      </c>
      <c r="R12" s="8">
        <v>160154</v>
      </c>
      <c r="S12" s="8">
        <v>2255287</v>
      </c>
      <c r="T12" s="8">
        <v>1662902</v>
      </c>
      <c r="U12" s="8">
        <v>428955</v>
      </c>
      <c r="V12" s="8">
        <v>83333</v>
      </c>
      <c r="W12" s="8">
        <v>4590631</v>
      </c>
      <c r="Y12" s="8">
        <f t="shared" si="0"/>
        <v>135781676</v>
      </c>
      <c r="AA12" s="22">
        <f>Y12/ENROLL!E12</f>
        <v>5470.049692318538</v>
      </c>
    </row>
    <row r="13" spans="1:27" ht="15">
      <c r="A13" s="9" t="s">
        <v>22</v>
      </c>
      <c r="B13" s="8">
        <v>63738369</v>
      </c>
      <c r="C13" s="8">
        <v>0</v>
      </c>
      <c r="D13" s="8">
        <v>5672136</v>
      </c>
      <c r="E13" s="8">
        <v>23140848</v>
      </c>
      <c r="F13" s="8">
        <v>1310013</v>
      </c>
      <c r="G13" s="8">
        <v>7395042</v>
      </c>
      <c r="H13" s="8">
        <v>0</v>
      </c>
      <c r="I13" s="8">
        <v>49060</v>
      </c>
      <c r="J13" s="8">
        <v>3067110</v>
      </c>
      <c r="K13" s="8">
        <v>0</v>
      </c>
      <c r="L13" s="8">
        <v>930679</v>
      </c>
      <c r="M13" s="8">
        <v>0</v>
      </c>
      <c r="N13" s="8">
        <v>761210</v>
      </c>
      <c r="O13" s="8">
        <v>106064467</v>
      </c>
      <c r="Q13" s="8">
        <v>248833</v>
      </c>
      <c r="R13" s="8">
        <v>0</v>
      </c>
      <c r="S13" s="8">
        <v>1552837</v>
      </c>
      <c r="T13" s="8">
        <v>1623621</v>
      </c>
      <c r="U13" s="8">
        <v>440613</v>
      </c>
      <c r="V13" s="8">
        <v>83333</v>
      </c>
      <c r="W13" s="8">
        <v>3949237</v>
      </c>
      <c r="Y13" s="8">
        <f t="shared" si="0"/>
        <v>110013704</v>
      </c>
      <c r="AA13" s="22">
        <f>Y13/ENROLL!E13</f>
        <v>7492.973079739141</v>
      </c>
    </row>
    <row r="14" spans="1:27" ht="15">
      <c r="A14" s="9" t="s">
        <v>23</v>
      </c>
      <c r="B14" s="8">
        <v>115861320</v>
      </c>
      <c r="C14" s="8">
        <v>3812445</v>
      </c>
      <c r="D14" s="8">
        <v>11968026</v>
      </c>
      <c r="E14" s="8">
        <v>35504708</v>
      </c>
      <c r="F14" s="8">
        <v>3392610</v>
      </c>
      <c r="G14" s="8">
        <v>10197021</v>
      </c>
      <c r="H14" s="8">
        <v>2137264</v>
      </c>
      <c r="I14" s="8">
        <v>0</v>
      </c>
      <c r="J14" s="8">
        <v>6402283</v>
      </c>
      <c r="K14" s="8">
        <v>0</v>
      </c>
      <c r="L14" s="8">
        <v>0</v>
      </c>
      <c r="M14" s="8">
        <v>0</v>
      </c>
      <c r="N14" s="8">
        <v>0</v>
      </c>
      <c r="O14" s="8">
        <v>189275677</v>
      </c>
      <c r="Q14" s="8">
        <v>0</v>
      </c>
      <c r="R14" s="8">
        <v>1162379</v>
      </c>
      <c r="S14" s="8">
        <v>2819158</v>
      </c>
      <c r="T14" s="8">
        <v>2239026</v>
      </c>
      <c r="U14" s="8">
        <v>772300</v>
      </c>
      <c r="V14" s="8">
        <v>83333</v>
      </c>
      <c r="W14" s="8">
        <v>7076196</v>
      </c>
      <c r="Y14" s="8">
        <f t="shared" si="0"/>
        <v>196351873</v>
      </c>
      <c r="AA14" s="22">
        <f>Y14/ENROLL!E14</f>
        <v>7461.736799103156</v>
      </c>
    </row>
    <row r="15" spans="1:27" ht="15">
      <c r="A15" s="9" t="s">
        <v>24</v>
      </c>
      <c r="B15" s="8">
        <v>21643078</v>
      </c>
      <c r="C15" s="8">
        <v>0</v>
      </c>
      <c r="D15" s="8">
        <v>2729544</v>
      </c>
      <c r="E15" s="8">
        <v>13501936</v>
      </c>
      <c r="F15" s="8">
        <v>931240</v>
      </c>
      <c r="G15" s="8">
        <v>1698779</v>
      </c>
      <c r="H15" s="8">
        <v>1413088</v>
      </c>
      <c r="I15" s="8">
        <v>1321515</v>
      </c>
      <c r="J15" s="8">
        <v>1016783</v>
      </c>
      <c r="K15" s="8">
        <v>0</v>
      </c>
      <c r="L15" s="8">
        <v>34193</v>
      </c>
      <c r="M15" s="8">
        <v>0</v>
      </c>
      <c r="N15" s="8">
        <v>0</v>
      </c>
      <c r="O15" s="8">
        <v>44290156</v>
      </c>
      <c r="Q15" s="8">
        <v>1244165</v>
      </c>
      <c r="R15" s="8">
        <v>1036765</v>
      </c>
      <c r="S15" s="8">
        <v>525025</v>
      </c>
      <c r="T15" s="8">
        <v>373171</v>
      </c>
      <c r="U15" s="8">
        <v>248272</v>
      </c>
      <c r="V15" s="8">
        <v>83333</v>
      </c>
      <c r="W15" s="8">
        <v>3510731</v>
      </c>
      <c r="Y15" s="8">
        <f t="shared" si="0"/>
        <v>47800887</v>
      </c>
      <c r="AA15" s="22">
        <f>Y15/ENROLL!E15</f>
        <v>10552.072185430463</v>
      </c>
    </row>
    <row r="16" spans="1:27" ht="15">
      <c r="A16" s="9" t="s">
        <v>25</v>
      </c>
      <c r="B16" s="8">
        <v>167766572</v>
      </c>
      <c r="C16" s="8">
        <v>7185295</v>
      </c>
      <c r="D16" s="8">
        <v>14076246</v>
      </c>
      <c r="E16" s="8">
        <v>35631886</v>
      </c>
      <c r="F16" s="8">
        <v>10695312</v>
      </c>
      <c r="G16" s="8">
        <v>13618413</v>
      </c>
      <c r="H16" s="8">
        <v>0</v>
      </c>
      <c r="I16" s="8">
        <v>0</v>
      </c>
      <c r="J16" s="8">
        <v>3441986</v>
      </c>
      <c r="K16" s="8">
        <v>0</v>
      </c>
      <c r="L16" s="8">
        <v>0</v>
      </c>
      <c r="M16" s="8">
        <v>0</v>
      </c>
      <c r="N16" s="8">
        <v>0</v>
      </c>
      <c r="O16" s="8">
        <v>252415710</v>
      </c>
      <c r="Q16" s="8">
        <v>497666</v>
      </c>
      <c r="R16" s="8">
        <v>243557</v>
      </c>
      <c r="S16" s="8">
        <v>4073708</v>
      </c>
      <c r="T16" s="8">
        <v>2965727</v>
      </c>
      <c r="U16" s="8">
        <v>855705</v>
      </c>
      <c r="V16" s="8">
        <v>83333</v>
      </c>
      <c r="W16" s="8">
        <v>8719696</v>
      </c>
      <c r="Y16" s="8">
        <f t="shared" si="0"/>
        <v>261135406</v>
      </c>
      <c r="AA16" s="22">
        <f>Y16/ENROLL!E16</f>
        <v>6318.454499262019</v>
      </c>
    </row>
    <row r="17" spans="1:27" ht="15">
      <c r="A17" s="9" t="s">
        <v>26</v>
      </c>
      <c r="B17" s="8">
        <v>10661437</v>
      </c>
      <c r="C17" s="8">
        <v>0</v>
      </c>
      <c r="D17" s="8">
        <v>3248709</v>
      </c>
      <c r="E17" s="8">
        <v>4561279</v>
      </c>
      <c r="F17" s="8">
        <v>28972</v>
      </c>
      <c r="G17" s="8">
        <v>793280</v>
      </c>
      <c r="H17" s="8">
        <v>0</v>
      </c>
      <c r="I17" s="8">
        <v>1201160</v>
      </c>
      <c r="J17" s="8">
        <v>577079</v>
      </c>
      <c r="K17" s="8">
        <v>0</v>
      </c>
      <c r="L17" s="8">
        <v>0</v>
      </c>
      <c r="M17" s="8">
        <v>515454</v>
      </c>
      <c r="N17" s="8">
        <v>0</v>
      </c>
      <c r="O17" s="8">
        <v>21587370</v>
      </c>
      <c r="Q17" s="8">
        <v>0</v>
      </c>
      <c r="R17" s="8">
        <v>0</v>
      </c>
      <c r="S17" s="8">
        <v>268492</v>
      </c>
      <c r="T17" s="8">
        <v>170218</v>
      </c>
      <c r="U17" s="8">
        <v>84599</v>
      </c>
      <c r="V17" s="8">
        <v>83333</v>
      </c>
      <c r="W17" s="8">
        <v>606642</v>
      </c>
      <c r="Y17" s="8">
        <f t="shared" si="0"/>
        <v>22194012</v>
      </c>
      <c r="AA17" s="22">
        <f>Y17/ENROLL!E17</f>
        <v>6062.281343895111</v>
      </c>
    </row>
    <row r="18" spans="1:27" ht="15">
      <c r="A18" s="9" t="s">
        <v>27</v>
      </c>
      <c r="B18" s="8">
        <v>141782272</v>
      </c>
      <c r="C18" s="8">
        <v>0</v>
      </c>
      <c r="D18" s="8">
        <v>13727958</v>
      </c>
      <c r="E18" s="8">
        <v>35045462</v>
      </c>
      <c r="F18" s="8">
        <v>2625671</v>
      </c>
      <c r="G18" s="8">
        <v>13245507</v>
      </c>
      <c r="H18" s="8">
        <v>0</v>
      </c>
      <c r="I18" s="8">
        <v>0</v>
      </c>
      <c r="J18" s="8">
        <v>3788984</v>
      </c>
      <c r="K18" s="8">
        <v>0</v>
      </c>
      <c r="L18" s="8">
        <v>0</v>
      </c>
      <c r="M18" s="8">
        <v>0</v>
      </c>
      <c r="N18" s="8">
        <v>0</v>
      </c>
      <c r="O18" s="8">
        <v>210215854</v>
      </c>
      <c r="Q18" s="8">
        <v>746499</v>
      </c>
      <c r="R18" s="8">
        <v>842173</v>
      </c>
      <c r="S18" s="8">
        <v>3460022</v>
      </c>
      <c r="T18" s="8">
        <v>2893712</v>
      </c>
      <c r="U18" s="8">
        <v>629850</v>
      </c>
      <c r="V18" s="8">
        <v>83333</v>
      </c>
      <c r="W18" s="8">
        <v>8655589</v>
      </c>
      <c r="Y18" s="8">
        <f t="shared" si="0"/>
        <v>218871443</v>
      </c>
      <c r="AA18" s="22">
        <f>Y18/ENROLL!E18</f>
        <v>5936.422438753161</v>
      </c>
    </row>
    <row r="19" spans="1:27" ht="15">
      <c r="A19" s="9" t="s">
        <v>28</v>
      </c>
      <c r="B19" s="8">
        <v>183889542</v>
      </c>
      <c r="C19" s="8">
        <v>6128940</v>
      </c>
      <c r="D19" s="8">
        <v>19739794</v>
      </c>
      <c r="E19" s="8">
        <v>33848458</v>
      </c>
      <c r="F19" s="8">
        <v>10351914</v>
      </c>
      <c r="G19" s="8">
        <v>12853249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266811897</v>
      </c>
      <c r="Q19" s="8">
        <v>0</v>
      </c>
      <c r="R19" s="8">
        <v>717240</v>
      </c>
      <c r="S19" s="8">
        <v>4389463</v>
      </c>
      <c r="T19" s="8">
        <v>2736587</v>
      </c>
      <c r="U19" s="8">
        <v>804970</v>
      </c>
      <c r="V19" s="8">
        <v>83333</v>
      </c>
      <c r="W19" s="8">
        <v>8731593</v>
      </c>
      <c r="Y19" s="8">
        <f t="shared" si="0"/>
        <v>275543490</v>
      </c>
      <c r="AA19" s="22">
        <f>Y19/ENROLL!E19</f>
        <v>4885.111448947119</v>
      </c>
    </row>
    <row r="20" spans="1:27" ht="15">
      <c r="A20" s="9" t="s">
        <v>29</v>
      </c>
      <c r="B20" s="8">
        <v>2256453</v>
      </c>
      <c r="C20" s="8">
        <v>129957</v>
      </c>
      <c r="D20" s="8">
        <v>1698840</v>
      </c>
      <c r="E20" s="8">
        <v>2771054</v>
      </c>
      <c r="F20" s="8">
        <v>200816</v>
      </c>
      <c r="G20" s="8">
        <v>574592</v>
      </c>
      <c r="H20" s="8">
        <v>0</v>
      </c>
      <c r="I20" s="8">
        <v>1003414</v>
      </c>
      <c r="J20" s="8">
        <v>54654</v>
      </c>
      <c r="K20" s="8">
        <v>0</v>
      </c>
      <c r="L20" s="8">
        <v>276097</v>
      </c>
      <c r="M20" s="8">
        <v>139614</v>
      </c>
      <c r="N20" s="8">
        <v>0</v>
      </c>
      <c r="O20" s="8">
        <v>9105491</v>
      </c>
      <c r="Q20" s="8">
        <v>0</v>
      </c>
      <c r="R20" s="8">
        <v>0</v>
      </c>
      <c r="S20" s="8">
        <v>55218</v>
      </c>
      <c r="T20" s="8">
        <v>124390</v>
      </c>
      <c r="U20" s="8">
        <v>47683</v>
      </c>
      <c r="V20" s="8">
        <v>83333</v>
      </c>
      <c r="W20" s="8">
        <v>310624</v>
      </c>
      <c r="Y20" s="8">
        <f t="shared" si="0"/>
        <v>9416115</v>
      </c>
      <c r="AA20" s="22">
        <f>Y20/ENROLL!E20</f>
        <v>5248.670568561873</v>
      </c>
    </row>
    <row r="21" spans="1:27" ht="15">
      <c r="A21" s="9" t="s">
        <v>30</v>
      </c>
      <c r="B21" s="8">
        <v>368197235</v>
      </c>
      <c r="C21" s="8">
        <v>38902207</v>
      </c>
      <c r="D21" s="8">
        <v>46449499</v>
      </c>
      <c r="E21" s="8">
        <v>143060602</v>
      </c>
      <c r="F21" s="8">
        <v>76846546</v>
      </c>
      <c r="G21" s="8">
        <v>42511232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715967321</v>
      </c>
      <c r="Q21" s="8">
        <v>1990664</v>
      </c>
      <c r="R21" s="8">
        <v>2373070</v>
      </c>
      <c r="S21" s="8">
        <v>8109168</v>
      </c>
      <c r="T21" s="8">
        <v>9132868</v>
      </c>
      <c r="U21" s="8">
        <v>2735361</v>
      </c>
      <c r="V21" s="8">
        <v>83333</v>
      </c>
      <c r="W21" s="8">
        <v>24424464</v>
      </c>
      <c r="Y21" s="8">
        <f t="shared" si="0"/>
        <v>740391785</v>
      </c>
      <c r="AA21" s="22">
        <f>Y21/ENROLL!E21</f>
        <v>4687.537021443631</v>
      </c>
    </row>
    <row r="22" spans="1:27" ht="15">
      <c r="A22" s="9" t="s">
        <v>31</v>
      </c>
      <c r="B22" s="8">
        <v>549243367</v>
      </c>
      <c r="C22" s="8">
        <v>44290251</v>
      </c>
      <c r="D22" s="8">
        <v>44368583</v>
      </c>
      <c r="E22" s="8">
        <v>289088420</v>
      </c>
      <c r="F22" s="8">
        <v>113918817</v>
      </c>
      <c r="G22" s="8">
        <v>46094508</v>
      </c>
      <c r="H22" s="8">
        <v>0</v>
      </c>
      <c r="I22" s="8">
        <v>20505652</v>
      </c>
      <c r="J22" s="8">
        <v>27763497</v>
      </c>
      <c r="K22" s="8">
        <v>0</v>
      </c>
      <c r="L22" s="8">
        <v>0</v>
      </c>
      <c r="M22" s="8">
        <v>0</v>
      </c>
      <c r="N22" s="8">
        <v>0</v>
      </c>
      <c r="O22" s="8">
        <v>1135273095</v>
      </c>
      <c r="Q22" s="8">
        <v>11197485</v>
      </c>
      <c r="R22" s="8">
        <v>14026871</v>
      </c>
      <c r="S22" s="8">
        <v>13386052</v>
      </c>
      <c r="T22" s="8">
        <v>10114897</v>
      </c>
      <c r="U22" s="8">
        <v>4819614</v>
      </c>
      <c r="V22" s="8">
        <v>83333</v>
      </c>
      <c r="W22" s="8">
        <v>53628252</v>
      </c>
      <c r="Y22" s="8">
        <f t="shared" si="0"/>
        <v>1188901347</v>
      </c>
      <c r="AA22" s="22">
        <f>Y22/ENROLL!E22</f>
        <v>9333.775699944063</v>
      </c>
    </row>
    <row r="23" spans="1:27" ht="15">
      <c r="A23" s="9" t="s">
        <v>32</v>
      </c>
      <c r="B23" s="8">
        <v>22624766</v>
      </c>
      <c r="C23" s="8">
        <v>597491</v>
      </c>
      <c r="D23" s="8">
        <v>3675891</v>
      </c>
      <c r="E23" s="8">
        <v>5092445</v>
      </c>
      <c r="F23" s="8">
        <v>843284</v>
      </c>
      <c r="G23" s="8">
        <v>1843840</v>
      </c>
      <c r="H23" s="8">
        <v>0</v>
      </c>
      <c r="I23" s="8">
        <v>0</v>
      </c>
      <c r="J23" s="8">
        <v>162585</v>
      </c>
      <c r="K23" s="8">
        <v>0</v>
      </c>
      <c r="L23" s="8">
        <v>2695</v>
      </c>
      <c r="M23" s="8">
        <v>0</v>
      </c>
      <c r="N23" s="8">
        <v>0</v>
      </c>
      <c r="O23" s="8">
        <v>34842997</v>
      </c>
      <c r="Q23" s="8">
        <v>0</v>
      </c>
      <c r="R23" s="8">
        <v>217248</v>
      </c>
      <c r="S23" s="8">
        <v>544458</v>
      </c>
      <c r="T23" s="8">
        <v>392812</v>
      </c>
      <c r="U23" s="8">
        <v>133820</v>
      </c>
      <c r="V23" s="8">
        <v>83333</v>
      </c>
      <c r="W23" s="8">
        <v>1371671</v>
      </c>
      <c r="Y23" s="8">
        <f t="shared" si="0"/>
        <v>36214668</v>
      </c>
      <c r="AA23" s="22">
        <f>Y23/ENROLL!E23</f>
        <v>4829.749341513019</v>
      </c>
    </row>
    <row r="24" spans="1:27" ht="15">
      <c r="A24" s="9" t="s">
        <v>33</v>
      </c>
      <c r="B24" s="8">
        <v>70138417</v>
      </c>
      <c r="C24" s="8">
        <v>246872</v>
      </c>
      <c r="D24" s="8">
        <v>7587198</v>
      </c>
      <c r="E24" s="8">
        <v>18865723</v>
      </c>
      <c r="F24" s="8">
        <v>1083359</v>
      </c>
      <c r="G24" s="8">
        <v>5443584</v>
      </c>
      <c r="H24" s="8">
        <v>0</v>
      </c>
      <c r="I24" s="8">
        <v>3251181</v>
      </c>
      <c r="J24" s="8">
        <v>1916564</v>
      </c>
      <c r="K24" s="8">
        <v>0</v>
      </c>
      <c r="L24" s="8">
        <v>430443</v>
      </c>
      <c r="M24" s="8">
        <v>0</v>
      </c>
      <c r="N24" s="8">
        <v>0</v>
      </c>
      <c r="O24" s="8">
        <v>108963341</v>
      </c>
      <c r="Q24" s="8">
        <v>0</v>
      </c>
      <c r="R24" s="8">
        <v>481591</v>
      </c>
      <c r="S24" s="8">
        <v>1710662</v>
      </c>
      <c r="T24" s="8">
        <v>1191528</v>
      </c>
      <c r="U24" s="8">
        <v>457721</v>
      </c>
      <c r="V24" s="8">
        <v>83333</v>
      </c>
      <c r="W24" s="8">
        <v>3924835</v>
      </c>
      <c r="Y24" s="8">
        <f t="shared" si="0"/>
        <v>112888176</v>
      </c>
      <c r="AA24" s="22">
        <f>Y24/ENROLL!E24</f>
        <v>6624.990155371997</v>
      </c>
    </row>
    <row r="25" spans="1:27" ht="15">
      <c r="A25" s="9" t="s">
        <v>34</v>
      </c>
      <c r="B25" s="8">
        <v>14050383</v>
      </c>
      <c r="C25" s="8">
        <v>0</v>
      </c>
      <c r="D25" s="8">
        <v>2073963</v>
      </c>
      <c r="E25" s="8">
        <v>10461486</v>
      </c>
      <c r="F25" s="8">
        <v>637162</v>
      </c>
      <c r="G25" s="8">
        <v>1882567</v>
      </c>
      <c r="H25" s="8">
        <v>1625762</v>
      </c>
      <c r="I25" s="8">
        <v>0</v>
      </c>
      <c r="J25" s="8">
        <v>797736</v>
      </c>
      <c r="K25" s="8">
        <v>0</v>
      </c>
      <c r="L25" s="8">
        <v>38529</v>
      </c>
      <c r="M25" s="8">
        <v>1026064</v>
      </c>
      <c r="N25" s="8">
        <v>0</v>
      </c>
      <c r="O25" s="8">
        <v>32593652</v>
      </c>
      <c r="Q25" s="8">
        <v>995332</v>
      </c>
      <c r="R25" s="8">
        <v>0</v>
      </c>
      <c r="S25" s="8">
        <v>340287</v>
      </c>
      <c r="T25" s="8">
        <v>412452</v>
      </c>
      <c r="U25" s="8">
        <v>111326</v>
      </c>
      <c r="V25" s="8">
        <v>83333</v>
      </c>
      <c r="W25" s="8">
        <v>1942730</v>
      </c>
      <c r="Y25" s="8">
        <f t="shared" si="0"/>
        <v>34536382</v>
      </c>
      <c r="AA25" s="22">
        <f>Y25/ENROLL!E25</f>
        <v>12673.901651376147</v>
      </c>
    </row>
    <row r="26" spans="1:27" ht="15">
      <c r="A26" s="9" t="s">
        <v>35</v>
      </c>
      <c r="B26" s="8">
        <v>4776694</v>
      </c>
      <c r="C26" s="8">
        <v>0</v>
      </c>
      <c r="D26" s="8">
        <v>1842605</v>
      </c>
      <c r="E26" s="8">
        <v>5519626</v>
      </c>
      <c r="F26" s="8">
        <v>1164733</v>
      </c>
      <c r="G26" s="8">
        <v>1061280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14364938</v>
      </c>
      <c r="Q26" s="8">
        <v>0</v>
      </c>
      <c r="R26" s="8">
        <v>145604</v>
      </c>
      <c r="S26" s="8">
        <v>114126</v>
      </c>
      <c r="T26" s="8">
        <v>229140</v>
      </c>
      <c r="U26" s="8">
        <v>93315</v>
      </c>
      <c r="V26" s="8">
        <v>83333</v>
      </c>
      <c r="W26" s="8">
        <v>665518</v>
      </c>
      <c r="Y26" s="8">
        <f t="shared" si="0"/>
        <v>15030456</v>
      </c>
      <c r="AA26" s="22">
        <f>Y26/ENROLL!E26</f>
        <v>3419.12101910828</v>
      </c>
    </row>
    <row r="27" spans="1:27" ht="15">
      <c r="A27" s="9" t="s">
        <v>36</v>
      </c>
      <c r="B27" s="8">
        <v>103951907</v>
      </c>
      <c r="C27" s="8">
        <v>0</v>
      </c>
      <c r="D27" s="8">
        <v>7935067</v>
      </c>
      <c r="E27" s="8">
        <v>45732790</v>
      </c>
      <c r="F27" s="8">
        <v>2876526</v>
      </c>
      <c r="G27" s="8">
        <v>8818295</v>
      </c>
      <c r="H27" s="8">
        <v>7643980</v>
      </c>
      <c r="I27" s="8">
        <v>0</v>
      </c>
      <c r="J27" s="8">
        <v>4444792</v>
      </c>
      <c r="K27" s="8">
        <v>0</v>
      </c>
      <c r="L27" s="8">
        <v>580621</v>
      </c>
      <c r="M27" s="8">
        <v>0</v>
      </c>
      <c r="N27" s="8">
        <v>0</v>
      </c>
      <c r="O27" s="8">
        <v>181983978</v>
      </c>
      <c r="Q27" s="8">
        <v>0</v>
      </c>
      <c r="R27" s="8">
        <v>3844773</v>
      </c>
      <c r="S27" s="8">
        <v>2520132</v>
      </c>
      <c r="T27" s="8">
        <v>1931323</v>
      </c>
      <c r="U27" s="8">
        <v>828151</v>
      </c>
      <c r="V27" s="8">
        <v>83333</v>
      </c>
      <c r="W27" s="8">
        <v>9207712</v>
      </c>
      <c r="Y27" s="8">
        <f t="shared" si="0"/>
        <v>191191690</v>
      </c>
      <c r="AA27" s="22">
        <f>Y27/ENROLL!E27</f>
        <v>8773.480635095448</v>
      </c>
    </row>
    <row r="28" spans="1:27" ht="15">
      <c r="A28" s="9" t="s">
        <v>37</v>
      </c>
      <c r="B28" s="8">
        <v>75561481</v>
      </c>
      <c r="C28" s="8">
        <v>0</v>
      </c>
      <c r="D28" s="8">
        <v>5733697</v>
      </c>
      <c r="E28" s="8">
        <v>46282710</v>
      </c>
      <c r="F28" s="8">
        <v>7043675</v>
      </c>
      <c r="G28" s="8">
        <v>7731983</v>
      </c>
      <c r="H28" s="8">
        <v>7194076</v>
      </c>
      <c r="I28" s="8">
        <v>0</v>
      </c>
      <c r="J28" s="8">
        <v>2493656</v>
      </c>
      <c r="K28" s="8">
        <v>0</v>
      </c>
      <c r="L28" s="8">
        <v>0</v>
      </c>
      <c r="M28" s="8">
        <v>0</v>
      </c>
      <c r="N28" s="8">
        <v>0</v>
      </c>
      <c r="O28" s="8">
        <v>152041278</v>
      </c>
      <c r="Q28" s="8">
        <v>1244165</v>
      </c>
      <c r="R28" s="8">
        <v>2008976</v>
      </c>
      <c r="S28" s="8">
        <v>1821795</v>
      </c>
      <c r="T28" s="8">
        <v>1689090</v>
      </c>
      <c r="U28" s="8">
        <v>680937</v>
      </c>
      <c r="V28" s="8">
        <v>83333</v>
      </c>
      <c r="W28" s="8">
        <v>7528296</v>
      </c>
      <c r="Y28" s="8">
        <f t="shared" si="0"/>
        <v>159569574</v>
      </c>
      <c r="AA28" s="22">
        <f>Y28/ENROLL!E28</f>
        <v>11106.093438429816</v>
      </c>
    </row>
    <row r="29" spans="1:27" ht="15">
      <c r="A29" s="9" t="s">
        <v>38</v>
      </c>
      <c r="B29" s="8">
        <v>6925988</v>
      </c>
      <c r="C29" s="8">
        <v>0</v>
      </c>
      <c r="D29" s="8">
        <v>3348939</v>
      </c>
      <c r="E29" s="8">
        <v>7444750</v>
      </c>
      <c r="F29" s="8">
        <v>398763</v>
      </c>
      <c r="G29" s="8">
        <v>1689472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19807912</v>
      </c>
      <c r="Q29" s="8">
        <v>0</v>
      </c>
      <c r="R29" s="8">
        <v>1087</v>
      </c>
      <c r="S29" s="8">
        <v>165478</v>
      </c>
      <c r="T29" s="8">
        <v>360077</v>
      </c>
      <c r="U29" s="8">
        <v>78959</v>
      </c>
      <c r="V29" s="8">
        <v>83333</v>
      </c>
      <c r="W29" s="8">
        <v>688934</v>
      </c>
      <c r="Y29" s="8">
        <f t="shared" si="0"/>
        <v>20496846</v>
      </c>
      <c r="AA29" s="22">
        <f>Y29/ENROLL!E29</f>
        <v>3215.695952306244</v>
      </c>
    </row>
    <row r="30" spans="1:27" ht="15">
      <c r="A30" s="12" t="s">
        <v>69</v>
      </c>
      <c r="B30" s="12">
        <v>3140366550</v>
      </c>
      <c r="C30" s="12">
        <v>145450405</v>
      </c>
      <c r="D30" s="12">
        <v>303044654</v>
      </c>
      <c r="E30" s="12">
        <v>1330428825</v>
      </c>
      <c r="F30" s="12">
        <v>311079529</v>
      </c>
      <c r="G30" s="12">
        <v>303250297</v>
      </c>
      <c r="H30" s="12">
        <v>43684957</v>
      </c>
      <c r="I30" s="12">
        <v>46620083</v>
      </c>
      <c r="J30" s="12">
        <v>65300864</v>
      </c>
      <c r="K30" s="12">
        <v>569639</v>
      </c>
      <c r="L30" s="12">
        <v>18897215</v>
      </c>
      <c r="M30" s="12">
        <v>21131425</v>
      </c>
      <c r="N30" s="12">
        <v>11849778</v>
      </c>
      <c r="O30" s="12">
        <v>5741674221</v>
      </c>
      <c r="Q30" s="12">
        <f>SUM(Q6:Q29)</f>
        <v>51259598</v>
      </c>
      <c r="R30" s="12">
        <f aca="true" t="shared" si="1" ref="R30:W30">SUM(R6:R29)</f>
        <v>31677733</v>
      </c>
      <c r="S30" s="12">
        <f t="shared" si="1"/>
        <v>75000001</v>
      </c>
      <c r="T30" s="12">
        <f t="shared" si="1"/>
        <v>65468588</v>
      </c>
      <c r="U30" s="12">
        <f t="shared" si="1"/>
        <v>23000000</v>
      </c>
      <c r="V30" s="12">
        <f t="shared" si="1"/>
        <v>1999992</v>
      </c>
      <c r="W30" s="12">
        <f t="shared" si="1"/>
        <v>248405912</v>
      </c>
      <c r="Y30" s="12">
        <f t="shared" si="0"/>
        <v>5990080133</v>
      </c>
      <c r="AA30" s="21">
        <f>Y30/ENROLL!E30</f>
        <v>6940.4236706992615</v>
      </c>
    </row>
  </sheetData>
  <sheetProtection/>
  <mergeCells count="5">
    <mergeCell ref="Y3:Y5"/>
    <mergeCell ref="AA3:AA5"/>
    <mergeCell ref="B2:O2"/>
    <mergeCell ref="Q2:X2"/>
    <mergeCell ref="B1:W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D1">
      <selection activeCell="B1" sqref="B1:Q1"/>
    </sheetView>
  </sheetViews>
  <sheetFormatPr defaultColWidth="9.140625" defaultRowHeight="15"/>
  <cols>
    <col min="1" max="1" width="14.8515625" style="0" bestFit="1" customWidth="1"/>
    <col min="2" max="2" width="14.28125" style="0" bestFit="1" customWidth="1"/>
    <col min="3" max="3" width="14.421875" style="0" bestFit="1" customWidth="1"/>
    <col min="4" max="4" width="14.140625" style="0" bestFit="1" customWidth="1"/>
    <col min="5" max="5" width="15.421875" style="0" bestFit="1" customWidth="1"/>
    <col min="6" max="7" width="12.57421875" style="0" bestFit="1" customWidth="1"/>
    <col min="8" max="8" width="11.57421875" style="0" bestFit="1" customWidth="1"/>
    <col min="9" max="9" width="13.57421875" style="0" bestFit="1" customWidth="1"/>
    <col min="10" max="10" width="12.421875" style="0" bestFit="1" customWidth="1"/>
    <col min="11" max="11" width="11.421875" style="0" bestFit="1" customWidth="1"/>
    <col min="12" max="12" width="11.57421875" style="0" bestFit="1" customWidth="1"/>
    <col min="13" max="13" width="15.57421875" style="0" bestFit="1" customWidth="1"/>
    <col min="14" max="14" width="18.00390625" style="0" bestFit="1" customWidth="1"/>
    <col min="15" max="15" width="14.28125" style="0" bestFit="1" customWidth="1"/>
    <col min="16" max="16" width="3.7109375" style="0" customWidth="1"/>
    <col min="17" max="17" width="11.140625" style="0" customWidth="1"/>
  </cols>
  <sheetData>
    <row r="1" spans="2:17" ht="15">
      <c r="B1" s="51" t="s">
        <v>118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5" ht="15">
      <c r="B2" s="51" t="s">
        <v>113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7" ht="15">
      <c r="A3" s="10"/>
      <c r="B3" s="13"/>
      <c r="C3" s="14" t="s">
        <v>43</v>
      </c>
      <c r="D3" s="14" t="s">
        <v>39</v>
      </c>
      <c r="E3" s="13"/>
      <c r="F3" s="13" t="s">
        <v>44</v>
      </c>
      <c r="G3" s="14" t="s">
        <v>45</v>
      </c>
      <c r="H3" s="13" t="s">
        <v>46</v>
      </c>
      <c r="I3" s="13"/>
      <c r="J3" s="13"/>
      <c r="K3" s="13"/>
      <c r="L3" s="13" t="s">
        <v>81</v>
      </c>
      <c r="M3" s="13" t="s">
        <v>55</v>
      </c>
      <c r="N3" s="13" t="s">
        <v>102</v>
      </c>
      <c r="O3" s="14" t="s">
        <v>48</v>
      </c>
      <c r="Q3" s="54" t="s">
        <v>92</v>
      </c>
    </row>
    <row r="4" spans="1:17" ht="15">
      <c r="A4" s="10"/>
      <c r="B4" s="14" t="s">
        <v>49</v>
      </c>
      <c r="C4" s="14" t="s">
        <v>50</v>
      </c>
      <c r="D4" s="13" t="s">
        <v>6</v>
      </c>
      <c r="E4" s="14" t="s">
        <v>51</v>
      </c>
      <c r="F4" s="14" t="s">
        <v>52</v>
      </c>
      <c r="G4" s="14" t="s">
        <v>53</v>
      </c>
      <c r="H4" s="13" t="s">
        <v>54</v>
      </c>
      <c r="I4" s="13" t="s">
        <v>55</v>
      </c>
      <c r="J4" s="13" t="s">
        <v>103</v>
      </c>
      <c r="K4" s="13" t="s">
        <v>57</v>
      </c>
      <c r="L4" s="13" t="s">
        <v>89</v>
      </c>
      <c r="M4" s="13" t="s">
        <v>12</v>
      </c>
      <c r="N4" s="13" t="s">
        <v>104</v>
      </c>
      <c r="O4" s="14" t="s">
        <v>59</v>
      </c>
      <c r="Q4" s="54"/>
    </row>
    <row r="5" spans="1:17" ht="15">
      <c r="A5" s="10" t="s">
        <v>60</v>
      </c>
      <c r="B5" s="15" t="s">
        <v>61</v>
      </c>
      <c r="C5" s="15" t="s">
        <v>62</v>
      </c>
      <c r="D5" s="15" t="s">
        <v>63</v>
      </c>
      <c r="E5" s="15" t="s">
        <v>53</v>
      </c>
      <c r="F5" s="15" t="s">
        <v>64</v>
      </c>
      <c r="G5" s="15" t="s">
        <v>65</v>
      </c>
      <c r="H5" s="16" t="s">
        <v>66</v>
      </c>
      <c r="I5" s="16" t="s">
        <v>63</v>
      </c>
      <c r="J5" s="16" t="s">
        <v>105</v>
      </c>
      <c r="K5" s="16" t="s">
        <v>67</v>
      </c>
      <c r="L5" s="16" t="s">
        <v>86</v>
      </c>
      <c r="M5" s="16" t="s">
        <v>95</v>
      </c>
      <c r="N5" s="16" t="s">
        <v>106</v>
      </c>
      <c r="O5" s="15" t="s">
        <v>63</v>
      </c>
      <c r="Q5" s="55"/>
    </row>
    <row r="6" spans="1:17" ht="15">
      <c r="A6" s="9" t="s">
        <v>15</v>
      </c>
      <c r="B6" s="8">
        <v>40474744</v>
      </c>
      <c r="C6" s="8">
        <v>0</v>
      </c>
      <c r="D6" s="8">
        <v>4771478</v>
      </c>
      <c r="E6" s="8">
        <v>22122620</v>
      </c>
      <c r="F6" s="8">
        <v>84756</v>
      </c>
      <c r="G6" s="8">
        <v>5657947</v>
      </c>
      <c r="H6" s="8">
        <v>4492091</v>
      </c>
      <c r="I6" s="8">
        <v>10348</v>
      </c>
      <c r="J6" s="8">
        <v>2065959</v>
      </c>
      <c r="K6" s="8">
        <v>0</v>
      </c>
      <c r="L6" s="8">
        <v>439075</v>
      </c>
      <c r="M6" s="8">
        <v>0</v>
      </c>
      <c r="N6" s="8">
        <v>0</v>
      </c>
      <c r="O6" s="8">
        <v>80119018</v>
      </c>
      <c r="Q6" s="22">
        <f>O6/ENROLL!F6</f>
        <v>9810.992560844941</v>
      </c>
    </row>
    <row r="7" spans="1:17" ht="15">
      <c r="A7" s="9" t="s">
        <v>16</v>
      </c>
      <c r="B7" s="8">
        <v>218016201</v>
      </c>
      <c r="C7" s="8">
        <v>10218141</v>
      </c>
      <c r="D7" s="8">
        <v>24530595</v>
      </c>
      <c r="E7" s="8">
        <v>67731228</v>
      </c>
      <c r="F7" s="8">
        <v>14855256</v>
      </c>
      <c r="G7" s="8">
        <v>18139069</v>
      </c>
      <c r="H7" s="8">
        <v>0</v>
      </c>
      <c r="I7" s="8">
        <v>0</v>
      </c>
      <c r="J7" s="8">
        <v>464584</v>
      </c>
      <c r="K7" s="8">
        <v>0</v>
      </c>
      <c r="L7" s="8">
        <v>0</v>
      </c>
      <c r="M7" s="8">
        <v>0</v>
      </c>
      <c r="N7" s="8">
        <v>0</v>
      </c>
      <c r="O7" s="8">
        <v>353955074</v>
      </c>
      <c r="Q7" s="22">
        <f>O7/ENROLL!F7</f>
        <v>4405.15211838171</v>
      </c>
    </row>
    <row r="8" spans="1:17" ht="15">
      <c r="A8" s="9" t="s">
        <v>17</v>
      </c>
      <c r="B8" s="8">
        <v>353459508</v>
      </c>
      <c r="C8" s="8">
        <v>22211131</v>
      </c>
      <c r="D8" s="8">
        <v>19741301</v>
      </c>
      <c r="E8" s="8">
        <v>288577980</v>
      </c>
      <c r="F8" s="8">
        <v>25177739</v>
      </c>
      <c r="G8" s="8">
        <v>46236630</v>
      </c>
      <c r="H8" s="8">
        <v>21243281</v>
      </c>
      <c r="I8" s="8">
        <v>18310933</v>
      </c>
      <c r="J8" s="8">
        <v>0</v>
      </c>
      <c r="K8" s="8">
        <v>535131</v>
      </c>
      <c r="L8" s="8">
        <v>15961520</v>
      </c>
      <c r="M8" s="8">
        <v>14814251</v>
      </c>
      <c r="N8" s="8">
        <v>11205853</v>
      </c>
      <c r="O8" s="8">
        <v>837475258</v>
      </c>
      <c r="Q8" s="22">
        <f>O8/ENROLL!F8</f>
        <v>11188.265774250865</v>
      </c>
    </row>
    <row r="9" spans="1:17" ht="15">
      <c r="A9" s="9" t="s">
        <v>18</v>
      </c>
      <c r="B9" s="8">
        <v>405335641</v>
      </c>
      <c r="C9" s="8">
        <v>6180038</v>
      </c>
      <c r="D9" s="8">
        <v>32180664</v>
      </c>
      <c r="E9" s="8">
        <v>148756115</v>
      </c>
      <c r="F9" s="8">
        <v>24269786</v>
      </c>
      <c r="G9" s="8">
        <v>37503243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654225487</v>
      </c>
      <c r="Q9" s="22">
        <f>O9/ENROLL!F9</f>
        <v>5983.268052221231</v>
      </c>
    </row>
    <row r="10" spans="1:17" ht="15">
      <c r="A10" s="9" t="s">
        <v>19</v>
      </c>
      <c r="B10" s="8">
        <v>56348769</v>
      </c>
      <c r="C10" s="8">
        <v>2289940</v>
      </c>
      <c r="D10" s="8">
        <v>5874997</v>
      </c>
      <c r="E10" s="8">
        <v>8989780</v>
      </c>
      <c r="F10" s="8">
        <v>492064</v>
      </c>
      <c r="G10" s="8">
        <v>3811014</v>
      </c>
      <c r="H10" s="8">
        <v>0</v>
      </c>
      <c r="I10" s="8">
        <v>0</v>
      </c>
      <c r="J10" s="8">
        <v>1468434</v>
      </c>
      <c r="K10" s="8">
        <v>0</v>
      </c>
      <c r="L10" s="8">
        <v>362977</v>
      </c>
      <c r="M10" s="8">
        <v>0</v>
      </c>
      <c r="N10" s="8">
        <v>544451</v>
      </c>
      <c r="O10" s="8">
        <v>80182426</v>
      </c>
      <c r="Q10" s="22">
        <f>O10/ENROLL!F10</f>
        <v>5195.01286079886</v>
      </c>
    </row>
    <row r="11" spans="1:17" ht="15">
      <c r="A11" s="9" t="s">
        <v>20</v>
      </c>
      <c r="B11" s="8">
        <v>28130173</v>
      </c>
      <c r="C11" s="8">
        <v>0</v>
      </c>
      <c r="D11" s="8">
        <v>2753328</v>
      </c>
      <c r="E11" s="8">
        <v>15322516</v>
      </c>
      <c r="F11" s="8">
        <v>2461802</v>
      </c>
      <c r="G11" s="8">
        <v>2548744</v>
      </c>
      <c r="H11" s="8">
        <v>1741494</v>
      </c>
      <c r="I11" s="8">
        <v>966820</v>
      </c>
      <c r="J11" s="8">
        <v>911640</v>
      </c>
      <c r="K11" s="8">
        <v>0</v>
      </c>
      <c r="L11" s="8">
        <v>0</v>
      </c>
      <c r="M11" s="8">
        <v>0</v>
      </c>
      <c r="N11" s="8">
        <v>0</v>
      </c>
      <c r="O11" s="8">
        <v>54836517</v>
      </c>
      <c r="Q11" s="22">
        <f>O11/ENROLL!F11</f>
        <v>10026.790455293472</v>
      </c>
    </row>
    <row r="12" spans="1:17" ht="15">
      <c r="A12" s="9" t="s">
        <v>21</v>
      </c>
      <c r="B12" s="8">
        <v>90570763</v>
      </c>
      <c r="C12" s="8">
        <v>2466296</v>
      </c>
      <c r="D12" s="8">
        <v>10013909</v>
      </c>
      <c r="E12" s="8">
        <v>14273237</v>
      </c>
      <c r="F12" s="8">
        <v>1093361</v>
      </c>
      <c r="G12" s="8">
        <v>7376749</v>
      </c>
      <c r="H12" s="8">
        <v>0</v>
      </c>
      <c r="I12" s="8">
        <v>0</v>
      </c>
      <c r="J12" s="8">
        <v>2369436</v>
      </c>
      <c r="K12" s="8">
        <v>0</v>
      </c>
      <c r="L12" s="8">
        <v>263012</v>
      </c>
      <c r="M12" s="8">
        <v>0</v>
      </c>
      <c r="N12" s="8">
        <v>105881</v>
      </c>
      <c r="O12" s="8">
        <v>128532644</v>
      </c>
      <c r="Q12" s="22">
        <f>O12/ENROLL!F12</f>
        <v>5154.759682772035</v>
      </c>
    </row>
    <row r="13" spans="1:17" ht="15">
      <c r="A13" s="9" t="s">
        <v>22</v>
      </c>
      <c r="B13" s="8">
        <v>63348523</v>
      </c>
      <c r="C13" s="8">
        <v>0</v>
      </c>
      <c r="D13" s="8">
        <v>5291850</v>
      </c>
      <c r="E13" s="8">
        <v>23228901</v>
      </c>
      <c r="F13" s="8">
        <v>1123085</v>
      </c>
      <c r="G13" s="8">
        <v>6992819</v>
      </c>
      <c r="H13" s="8">
        <v>678505</v>
      </c>
      <c r="I13" s="8">
        <v>49060</v>
      </c>
      <c r="J13" s="8">
        <v>2970991</v>
      </c>
      <c r="K13" s="8">
        <v>0</v>
      </c>
      <c r="L13" s="8">
        <v>1181310</v>
      </c>
      <c r="M13" s="8">
        <v>0</v>
      </c>
      <c r="N13" s="8">
        <v>1099380</v>
      </c>
      <c r="O13" s="8">
        <v>105964424</v>
      </c>
      <c r="Q13" s="22">
        <f>O13/ENROLL!F13</f>
        <v>7168.355561568774</v>
      </c>
    </row>
    <row r="14" spans="1:17" ht="15">
      <c r="A14" s="9" t="s">
        <v>23</v>
      </c>
      <c r="B14" s="8">
        <v>111700280</v>
      </c>
      <c r="C14" s="8">
        <v>3685811</v>
      </c>
      <c r="D14" s="8">
        <v>11276556</v>
      </c>
      <c r="E14" s="8">
        <v>34227072</v>
      </c>
      <c r="F14" s="8">
        <v>2860066</v>
      </c>
      <c r="G14" s="8">
        <v>9706208</v>
      </c>
      <c r="H14" s="8">
        <v>1596663</v>
      </c>
      <c r="I14" s="8">
        <v>0</v>
      </c>
      <c r="J14" s="8">
        <v>5612105</v>
      </c>
      <c r="K14" s="8">
        <v>0</v>
      </c>
      <c r="L14" s="8">
        <v>0</v>
      </c>
      <c r="M14" s="8">
        <v>0</v>
      </c>
      <c r="N14" s="8">
        <v>0</v>
      </c>
      <c r="O14" s="8">
        <v>180664761</v>
      </c>
      <c r="Q14" s="22">
        <f>O14/ENROLL!F14</f>
        <v>6926.001955146636</v>
      </c>
    </row>
    <row r="15" spans="1:17" ht="15">
      <c r="A15" s="9" t="s">
        <v>24</v>
      </c>
      <c r="B15" s="8">
        <v>20901023</v>
      </c>
      <c r="C15" s="8">
        <v>0</v>
      </c>
      <c r="D15" s="8">
        <v>2534569</v>
      </c>
      <c r="E15" s="8">
        <v>12794376</v>
      </c>
      <c r="F15" s="8">
        <v>900790</v>
      </c>
      <c r="G15" s="8">
        <v>1549294</v>
      </c>
      <c r="H15" s="8">
        <v>1246098</v>
      </c>
      <c r="I15" s="8">
        <v>1321515</v>
      </c>
      <c r="J15" s="8">
        <v>875447</v>
      </c>
      <c r="K15" s="8">
        <v>0</v>
      </c>
      <c r="L15" s="8">
        <v>0</v>
      </c>
      <c r="M15" s="8">
        <v>0</v>
      </c>
      <c r="N15" s="8">
        <v>0</v>
      </c>
      <c r="O15" s="8">
        <v>42123112</v>
      </c>
      <c r="Q15" s="22">
        <f>O15/ENROLL!F15</f>
        <v>9306.918250110473</v>
      </c>
    </row>
    <row r="16" spans="1:17" ht="15">
      <c r="A16" s="9" t="s">
        <v>25</v>
      </c>
      <c r="B16" s="8">
        <v>162097117</v>
      </c>
      <c r="C16" s="8">
        <v>6909909</v>
      </c>
      <c r="D16" s="8">
        <v>13014551</v>
      </c>
      <c r="E16" s="8">
        <v>35110744</v>
      </c>
      <c r="F16" s="8">
        <v>9914361</v>
      </c>
      <c r="G16" s="8">
        <v>12780038</v>
      </c>
      <c r="H16" s="8">
        <v>0</v>
      </c>
      <c r="I16" s="8">
        <v>0</v>
      </c>
      <c r="J16" s="8">
        <v>2957873</v>
      </c>
      <c r="K16" s="8">
        <v>0</v>
      </c>
      <c r="L16" s="8">
        <v>0</v>
      </c>
      <c r="M16" s="8">
        <v>0</v>
      </c>
      <c r="N16" s="8">
        <v>0</v>
      </c>
      <c r="O16" s="8">
        <v>242784593</v>
      </c>
      <c r="Q16" s="22">
        <f>O16/ENROLL!F16</f>
        <v>5957.611724577935</v>
      </c>
    </row>
    <row r="17" spans="1:17" ht="15">
      <c r="A17" s="9" t="s">
        <v>26</v>
      </c>
      <c r="B17" s="8">
        <v>9924653</v>
      </c>
      <c r="C17" s="8">
        <v>0</v>
      </c>
      <c r="D17" s="8">
        <v>3030805</v>
      </c>
      <c r="E17" s="8">
        <v>4457842</v>
      </c>
      <c r="F17" s="8">
        <v>25178</v>
      </c>
      <c r="G17" s="8">
        <v>813477</v>
      </c>
      <c r="H17" s="8">
        <v>0</v>
      </c>
      <c r="I17" s="8">
        <v>1201160</v>
      </c>
      <c r="J17" s="8">
        <v>553745</v>
      </c>
      <c r="K17" s="8">
        <v>0</v>
      </c>
      <c r="L17" s="8">
        <v>41124</v>
      </c>
      <c r="M17" s="8">
        <v>306001</v>
      </c>
      <c r="N17" s="8">
        <v>0</v>
      </c>
      <c r="O17" s="8">
        <v>20353985</v>
      </c>
      <c r="Q17" s="22">
        <f>O17/ENROLL!F17</f>
        <v>5578.344638574855</v>
      </c>
    </row>
    <row r="18" spans="1:17" ht="15">
      <c r="A18" s="9" t="s">
        <v>27</v>
      </c>
      <c r="B18" s="8">
        <v>138028626</v>
      </c>
      <c r="C18" s="8">
        <v>0</v>
      </c>
      <c r="D18" s="8">
        <v>12879451</v>
      </c>
      <c r="E18" s="8">
        <v>34404442</v>
      </c>
      <c r="F18" s="8">
        <v>2238059</v>
      </c>
      <c r="G18" s="8">
        <v>12578825</v>
      </c>
      <c r="H18" s="8">
        <v>0</v>
      </c>
      <c r="I18" s="8">
        <v>0</v>
      </c>
      <c r="J18" s="8">
        <v>3610725</v>
      </c>
      <c r="K18" s="8">
        <v>0</v>
      </c>
      <c r="L18" s="8">
        <v>0</v>
      </c>
      <c r="M18" s="8">
        <v>0</v>
      </c>
      <c r="N18" s="8">
        <v>0</v>
      </c>
      <c r="O18" s="8">
        <v>203740128</v>
      </c>
      <c r="Q18" s="22">
        <f>O18/ENROLL!F18</f>
        <v>5524.931270592383</v>
      </c>
    </row>
    <row r="19" spans="1:17" ht="15">
      <c r="A19" s="9" t="s">
        <v>28</v>
      </c>
      <c r="B19" s="8">
        <v>173144210</v>
      </c>
      <c r="C19" s="8">
        <v>5868021</v>
      </c>
      <c r="D19" s="8">
        <v>18154949</v>
      </c>
      <c r="E19" s="8">
        <v>31925932</v>
      </c>
      <c r="F19" s="8">
        <v>9321728</v>
      </c>
      <c r="G19" s="8">
        <v>12002545</v>
      </c>
      <c r="H19" s="8">
        <v>0</v>
      </c>
      <c r="I19" s="8">
        <v>0</v>
      </c>
      <c r="J19" s="8">
        <v>443286</v>
      </c>
      <c r="K19" s="8">
        <v>0</v>
      </c>
      <c r="L19" s="8">
        <v>0</v>
      </c>
      <c r="M19" s="8">
        <v>0</v>
      </c>
      <c r="N19" s="8">
        <v>0</v>
      </c>
      <c r="O19" s="8">
        <v>250860671</v>
      </c>
      <c r="Q19" s="22">
        <f>O19/ENROLL!F19</f>
        <v>4530.48117496738</v>
      </c>
    </row>
    <row r="20" spans="1:17" ht="15">
      <c r="A20" s="9" t="s">
        <v>29</v>
      </c>
      <c r="B20" s="8">
        <v>2511519</v>
      </c>
      <c r="C20" s="8">
        <v>131833</v>
      </c>
      <c r="D20" s="8">
        <v>1594029</v>
      </c>
      <c r="E20" s="8">
        <v>2703218</v>
      </c>
      <c r="F20" s="8">
        <v>173451</v>
      </c>
      <c r="G20" s="8">
        <v>545803</v>
      </c>
      <c r="H20" s="8">
        <v>0</v>
      </c>
      <c r="I20" s="8">
        <v>1003414</v>
      </c>
      <c r="J20" s="8">
        <v>96142</v>
      </c>
      <c r="K20" s="8">
        <v>0</v>
      </c>
      <c r="L20" s="8">
        <v>112661</v>
      </c>
      <c r="M20" s="8">
        <v>128201</v>
      </c>
      <c r="N20" s="8">
        <v>0</v>
      </c>
      <c r="O20" s="8">
        <v>9000271</v>
      </c>
      <c r="Q20" s="22">
        <f>O20/ENROLL!F20</f>
        <v>4823.296355841372</v>
      </c>
    </row>
    <row r="21" spans="1:17" ht="15">
      <c r="A21" s="9" t="s">
        <v>30</v>
      </c>
      <c r="B21" s="8">
        <v>351744825</v>
      </c>
      <c r="C21" s="8">
        <v>37711769</v>
      </c>
      <c r="D21" s="8">
        <v>43244528</v>
      </c>
      <c r="E21" s="8">
        <v>141592674</v>
      </c>
      <c r="F21" s="8">
        <v>73546106</v>
      </c>
      <c r="G21" s="8">
        <v>40404075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688243977</v>
      </c>
      <c r="Q21" s="22">
        <f>O21/ENROLL!F21</f>
        <v>4383.859212076818</v>
      </c>
    </row>
    <row r="22" spans="1:17" ht="15">
      <c r="A22" s="9" t="s">
        <v>31</v>
      </c>
      <c r="B22" s="8">
        <v>539619273</v>
      </c>
      <c r="C22" s="8">
        <v>43072564</v>
      </c>
      <c r="D22" s="8">
        <v>41559037</v>
      </c>
      <c r="E22" s="8">
        <v>286326195</v>
      </c>
      <c r="F22" s="8">
        <v>107414841</v>
      </c>
      <c r="G22" s="8">
        <v>45004792</v>
      </c>
      <c r="H22" s="8">
        <v>1294260</v>
      </c>
      <c r="I22" s="8">
        <v>20505652</v>
      </c>
      <c r="J22" s="8">
        <v>29288485</v>
      </c>
      <c r="K22" s="8">
        <v>0</v>
      </c>
      <c r="L22" s="8">
        <v>0</v>
      </c>
      <c r="M22" s="8">
        <v>0</v>
      </c>
      <c r="N22" s="8">
        <v>0</v>
      </c>
      <c r="O22" s="8">
        <v>1114085099</v>
      </c>
      <c r="Q22" s="22">
        <f>O22/ENROLL!F22</f>
        <v>8771.443016547551</v>
      </c>
    </row>
    <row r="23" spans="1:17" ht="15">
      <c r="A23" s="9" t="s">
        <v>32</v>
      </c>
      <c r="B23" s="8">
        <v>22353538</v>
      </c>
      <c r="C23" s="8">
        <v>585660</v>
      </c>
      <c r="D23" s="8">
        <v>3438477</v>
      </c>
      <c r="E23" s="8">
        <v>5066477</v>
      </c>
      <c r="F23" s="8">
        <v>686034</v>
      </c>
      <c r="G23" s="8">
        <v>1844438</v>
      </c>
      <c r="H23" s="8">
        <v>0</v>
      </c>
      <c r="I23" s="8">
        <v>0</v>
      </c>
      <c r="J23" s="8">
        <v>173828</v>
      </c>
      <c r="K23" s="8">
        <v>0</v>
      </c>
      <c r="L23" s="8">
        <v>0</v>
      </c>
      <c r="M23" s="8">
        <v>0</v>
      </c>
      <c r="N23" s="8">
        <v>0</v>
      </c>
      <c r="O23" s="8">
        <v>34148452</v>
      </c>
      <c r="Q23" s="22">
        <f>O23/ENROLL!F23</f>
        <v>4531.376326963907</v>
      </c>
    </row>
    <row r="24" spans="1:17" ht="15">
      <c r="A24" s="9" t="s">
        <v>33</v>
      </c>
      <c r="B24" s="8">
        <v>68668436</v>
      </c>
      <c r="C24" s="8">
        <v>242397</v>
      </c>
      <c r="D24" s="8">
        <v>7124525</v>
      </c>
      <c r="E24" s="8">
        <v>18258609</v>
      </c>
      <c r="F24" s="8">
        <v>1038906</v>
      </c>
      <c r="G24" s="8">
        <v>5203228</v>
      </c>
      <c r="H24" s="8">
        <v>0</v>
      </c>
      <c r="I24" s="8">
        <v>3251181</v>
      </c>
      <c r="J24" s="8">
        <v>1645676</v>
      </c>
      <c r="K24" s="8">
        <v>0</v>
      </c>
      <c r="L24" s="8">
        <v>0</v>
      </c>
      <c r="M24" s="8">
        <v>0</v>
      </c>
      <c r="N24" s="8">
        <v>0</v>
      </c>
      <c r="O24" s="8">
        <v>105432958</v>
      </c>
      <c r="Q24" s="22">
        <f>O24/ENROLL!F24</f>
        <v>6145.992101313047</v>
      </c>
    </row>
    <row r="25" spans="1:17" ht="15">
      <c r="A25" s="9" t="s">
        <v>34</v>
      </c>
      <c r="B25" s="8">
        <v>13604993</v>
      </c>
      <c r="C25" s="8">
        <v>0</v>
      </c>
      <c r="D25" s="8">
        <v>1938529</v>
      </c>
      <c r="E25" s="8">
        <v>10116699</v>
      </c>
      <c r="F25" s="8">
        <v>666353</v>
      </c>
      <c r="G25" s="8">
        <v>1717528</v>
      </c>
      <c r="H25" s="8">
        <v>1711193</v>
      </c>
      <c r="I25" s="8">
        <v>0</v>
      </c>
      <c r="J25" s="8">
        <v>603098</v>
      </c>
      <c r="K25" s="8">
        <v>0</v>
      </c>
      <c r="L25" s="8">
        <v>302008</v>
      </c>
      <c r="M25" s="8">
        <v>790724</v>
      </c>
      <c r="N25" s="8">
        <v>0</v>
      </c>
      <c r="O25" s="8">
        <v>31451125</v>
      </c>
      <c r="Q25" s="22">
        <f>O25/ENROLL!F25</f>
        <v>11661.522061549871</v>
      </c>
    </row>
    <row r="26" spans="1:17" ht="15">
      <c r="A26" s="9" t="s">
        <v>35</v>
      </c>
      <c r="B26" s="8">
        <v>4668729</v>
      </c>
      <c r="C26" s="8">
        <v>0</v>
      </c>
      <c r="D26" s="8">
        <v>1732439</v>
      </c>
      <c r="E26" s="8">
        <v>5357086</v>
      </c>
      <c r="F26" s="8">
        <v>895232</v>
      </c>
      <c r="G26" s="8">
        <v>1033053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13686539</v>
      </c>
      <c r="Q26" s="22">
        <f>O26/ENROLL!F26</f>
        <v>3106.6936783566</v>
      </c>
    </row>
    <row r="27" spans="1:17" ht="15">
      <c r="A27" s="9" t="s">
        <v>36</v>
      </c>
      <c r="B27" s="8">
        <v>101451063</v>
      </c>
      <c r="C27" s="8">
        <v>0</v>
      </c>
      <c r="D27" s="8">
        <v>7420669</v>
      </c>
      <c r="E27" s="8">
        <v>45484419</v>
      </c>
      <c r="F27" s="8">
        <v>2429251</v>
      </c>
      <c r="G27" s="8">
        <v>8125082</v>
      </c>
      <c r="H27" s="8">
        <v>7076213</v>
      </c>
      <c r="I27" s="8">
        <v>0</v>
      </c>
      <c r="J27" s="8">
        <v>4071653</v>
      </c>
      <c r="K27" s="8">
        <v>0</v>
      </c>
      <c r="L27" s="8">
        <v>0</v>
      </c>
      <c r="M27" s="8">
        <v>0</v>
      </c>
      <c r="N27" s="8">
        <v>0</v>
      </c>
      <c r="O27" s="8">
        <v>176058350</v>
      </c>
      <c r="Q27" s="22">
        <f>O27/ENROLL!F27</f>
        <v>8038.826994201178</v>
      </c>
    </row>
    <row r="28" spans="1:17" ht="15">
      <c r="A28" s="9" t="s">
        <v>37</v>
      </c>
      <c r="B28" s="8">
        <v>73406199</v>
      </c>
      <c r="C28" s="8">
        <v>0</v>
      </c>
      <c r="D28" s="8">
        <v>5379459</v>
      </c>
      <c r="E28" s="8">
        <v>44251113</v>
      </c>
      <c r="F28" s="8">
        <v>5992703</v>
      </c>
      <c r="G28" s="8">
        <v>7565233</v>
      </c>
      <c r="H28" s="8">
        <v>7089884</v>
      </c>
      <c r="I28" s="8">
        <v>0</v>
      </c>
      <c r="J28" s="8">
        <v>2340711</v>
      </c>
      <c r="K28" s="8">
        <v>0</v>
      </c>
      <c r="L28" s="8">
        <v>0</v>
      </c>
      <c r="M28" s="8">
        <v>0</v>
      </c>
      <c r="N28" s="8">
        <v>0</v>
      </c>
      <c r="O28" s="8">
        <v>146025302</v>
      </c>
      <c r="Q28" s="22">
        <f>O28/ENROLL!F28</f>
        <v>10182.187884598623</v>
      </c>
    </row>
    <row r="29" spans="1:17" ht="15">
      <c r="A29" s="9" t="s">
        <v>38</v>
      </c>
      <c r="B29" s="8">
        <v>6680664</v>
      </c>
      <c r="C29" s="8">
        <v>0</v>
      </c>
      <c r="D29" s="8">
        <v>3104516</v>
      </c>
      <c r="E29" s="8">
        <v>7257015</v>
      </c>
      <c r="F29" s="8">
        <v>380474</v>
      </c>
      <c r="G29" s="8">
        <v>1672960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19095629</v>
      </c>
      <c r="Q29" s="22">
        <f>O29/ENROLL!F29</f>
        <v>3029.1289657360408</v>
      </c>
    </row>
    <row r="30" spans="1:17" ht="15">
      <c r="A30" s="12" t="s">
        <v>69</v>
      </c>
      <c r="B30" s="12">
        <v>3056189470</v>
      </c>
      <c r="C30" s="12">
        <v>141573510</v>
      </c>
      <c r="D30" s="12">
        <v>282585211</v>
      </c>
      <c r="E30" s="12">
        <v>1308336290</v>
      </c>
      <c r="F30" s="12">
        <v>288041382</v>
      </c>
      <c r="G30" s="12">
        <v>290812794</v>
      </c>
      <c r="H30" s="12">
        <v>48169682</v>
      </c>
      <c r="I30" s="12">
        <v>46620083</v>
      </c>
      <c r="J30" s="12">
        <v>62523818</v>
      </c>
      <c r="K30" s="12">
        <v>535131</v>
      </c>
      <c r="L30" s="12">
        <v>18663687</v>
      </c>
      <c r="M30" s="12">
        <v>16039177</v>
      </c>
      <c r="N30" s="12">
        <v>12955565</v>
      </c>
      <c r="O30" s="12">
        <v>5573045800</v>
      </c>
      <c r="Q30" s="21">
        <f>O30/ENROLL!F30</f>
        <v>6474.219996787893</v>
      </c>
    </row>
  </sheetData>
  <sheetProtection/>
  <mergeCells count="3">
    <mergeCell ref="Q3:Q5"/>
    <mergeCell ref="B2:O2"/>
    <mergeCell ref="B1:Q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J3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4.8515625" style="0" bestFit="1" customWidth="1"/>
    <col min="2" max="2" width="10.140625" style="0" bestFit="1" customWidth="1"/>
    <col min="3" max="6" width="11.57421875" style="0" bestFit="1" customWidth="1"/>
    <col min="9" max="9" width="2.57421875" style="0" customWidth="1"/>
  </cols>
  <sheetData>
    <row r="4" spans="2:6" ht="15">
      <c r="B4" s="48" t="s">
        <v>124</v>
      </c>
      <c r="C4" s="48" t="s">
        <v>121</v>
      </c>
      <c r="D4" s="48" t="s">
        <v>122</v>
      </c>
      <c r="E4" s="48" t="s">
        <v>123</v>
      </c>
      <c r="F4" s="48" t="s">
        <v>102</v>
      </c>
    </row>
    <row r="5" spans="1:10" ht="30">
      <c r="A5" s="19" t="s">
        <v>60</v>
      </c>
      <c r="B5" s="20" t="s">
        <v>125</v>
      </c>
      <c r="C5" s="20" t="s">
        <v>93</v>
      </c>
      <c r="D5" s="25" t="s">
        <v>94</v>
      </c>
      <c r="E5" s="20" t="s">
        <v>100</v>
      </c>
      <c r="F5" s="27" t="s">
        <v>101</v>
      </c>
      <c r="H5" s="27" t="s">
        <v>112</v>
      </c>
      <c r="J5" s="27" t="s">
        <v>127</v>
      </c>
    </row>
    <row r="6" spans="1:10" ht="15">
      <c r="A6" s="9" t="s">
        <v>15</v>
      </c>
      <c r="B6" s="7">
        <v>7888.33</v>
      </c>
      <c r="C6" s="22">
        <v>7715.75</v>
      </c>
      <c r="D6" s="22">
        <v>7955.25</v>
      </c>
      <c r="E6" s="22">
        <v>8048.25</v>
      </c>
      <c r="F6" s="22">
        <v>8166.25</v>
      </c>
      <c r="H6" s="35">
        <f aca="true" t="shared" si="0" ref="H6:H30">(B6-F6)/F6</f>
        <v>-0.03403275677330477</v>
      </c>
      <c r="J6" s="35">
        <f>(C6-D6)/D6</f>
        <v>-0.030105904905565507</v>
      </c>
    </row>
    <row r="7" spans="1:10" ht="15">
      <c r="A7" s="9" t="s">
        <v>16</v>
      </c>
      <c r="B7" s="7">
        <v>81404.5</v>
      </c>
      <c r="C7" s="22">
        <v>81016.75</v>
      </c>
      <c r="D7" s="22">
        <v>82486.25</v>
      </c>
      <c r="E7" s="22">
        <v>80859.75</v>
      </c>
      <c r="F7" s="22">
        <v>80350.25</v>
      </c>
      <c r="H7" s="35">
        <f t="shared" si="0"/>
        <v>0.013120681018416246</v>
      </c>
      <c r="J7" s="35">
        <f aca="true" t="shared" si="1" ref="J7:J30">(C7-D7)/D7</f>
        <v>-0.01781509039385352</v>
      </c>
    </row>
    <row r="8" spans="1:10" ht="15">
      <c r="A8" s="9" t="s">
        <v>17</v>
      </c>
      <c r="B8" s="7">
        <v>72823.58</v>
      </c>
      <c r="C8" s="22">
        <v>73067.25</v>
      </c>
      <c r="D8" s="22">
        <v>73532.5</v>
      </c>
      <c r="E8" s="22">
        <v>73580.25</v>
      </c>
      <c r="F8" s="22">
        <v>74853</v>
      </c>
      <c r="H8" s="35">
        <f t="shared" si="0"/>
        <v>-0.027112072996406267</v>
      </c>
      <c r="J8" s="35">
        <f t="shared" si="1"/>
        <v>-0.006327134260361065</v>
      </c>
    </row>
    <row r="9" spans="1:10" ht="15">
      <c r="A9" s="9" t="s">
        <v>18</v>
      </c>
      <c r="B9" s="7">
        <v>109146.08</v>
      </c>
      <c r="C9" s="22">
        <v>107733.25</v>
      </c>
      <c r="D9" s="22">
        <v>110654.75</v>
      </c>
      <c r="E9" s="22">
        <v>109668.75</v>
      </c>
      <c r="F9" s="22">
        <v>109342.5</v>
      </c>
      <c r="H9" s="35">
        <f t="shared" si="0"/>
        <v>-0.001796373779637362</v>
      </c>
      <c r="J9" s="35">
        <f t="shared" si="1"/>
        <v>-0.02640193936545878</v>
      </c>
    </row>
    <row r="10" spans="1:10" ht="15">
      <c r="A10" s="9" t="s">
        <v>19</v>
      </c>
      <c r="B10" s="7">
        <v>15333.33</v>
      </c>
      <c r="C10" s="22">
        <v>14896.25</v>
      </c>
      <c r="D10" s="22">
        <v>15577.25</v>
      </c>
      <c r="E10" s="22">
        <v>15473.5</v>
      </c>
      <c r="F10" s="22">
        <v>15434.5</v>
      </c>
      <c r="H10" s="35">
        <f t="shared" si="0"/>
        <v>-0.006554796073730932</v>
      </c>
      <c r="J10" s="35">
        <f t="shared" si="1"/>
        <v>-0.04371760098862123</v>
      </c>
    </row>
    <row r="11" spans="1:10" ht="15">
      <c r="A11" s="9" t="s">
        <v>20</v>
      </c>
      <c r="B11" s="7">
        <v>5426.92</v>
      </c>
      <c r="C11" s="22">
        <v>5303</v>
      </c>
      <c r="D11" s="22">
        <v>5506.5</v>
      </c>
      <c r="E11" s="22">
        <v>5515.25</v>
      </c>
      <c r="F11" s="22">
        <v>5469</v>
      </c>
      <c r="H11" s="35">
        <f t="shared" si="0"/>
        <v>-0.007694276833059047</v>
      </c>
      <c r="J11" s="35">
        <f t="shared" si="1"/>
        <v>-0.03695632434395714</v>
      </c>
    </row>
    <row r="12" spans="1:10" ht="15">
      <c r="A12" s="9" t="s">
        <v>21</v>
      </c>
      <c r="B12" s="7">
        <v>24799.67</v>
      </c>
      <c r="C12" s="22">
        <v>24191</v>
      </c>
      <c r="D12" s="22">
        <v>24968.25</v>
      </c>
      <c r="E12" s="22">
        <v>24822.75</v>
      </c>
      <c r="F12" s="22">
        <v>24934.75</v>
      </c>
      <c r="H12" s="35">
        <f t="shared" si="0"/>
        <v>-0.005417339255456812</v>
      </c>
      <c r="J12" s="35">
        <f t="shared" si="1"/>
        <v>-0.03112953450882621</v>
      </c>
    </row>
    <row r="13" spans="1:10" ht="15">
      <c r="A13" s="9" t="s">
        <v>22</v>
      </c>
      <c r="B13" s="7">
        <v>14478.08</v>
      </c>
      <c r="C13" s="22">
        <v>14216.75</v>
      </c>
      <c r="D13" s="22">
        <v>14592.25</v>
      </c>
      <c r="E13" s="22">
        <v>14682.25</v>
      </c>
      <c r="F13" s="22">
        <v>14782.25</v>
      </c>
      <c r="H13" s="35">
        <f t="shared" si="0"/>
        <v>-0.020576705170051925</v>
      </c>
      <c r="J13" s="35">
        <f t="shared" si="1"/>
        <v>-0.02573283763641659</v>
      </c>
    </row>
    <row r="14" spans="1:10" ht="15">
      <c r="A14" s="9" t="s">
        <v>23</v>
      </c>
      <c r="B14" s="7">
        <v>26293.42</v>
      </c>
      <c r="C14" s="22">
        <v>26029.25</v>
      </c>
      <c r="D14" s="22">
        <v>26579</v>
      </c>
      <c r="E14" s="22">
        <v>26314.5</v>
      </c>
      <c r="F14" s="22">
        <v>26085</v>
      </c>
      <c r="H14" s="35">
        <f t="shared" si="0"/>
        <v>0.0079900325857772</v>
      </c>
      <c r="J14" s="35">
        <f t="shared" si="1"/>
        <v>-0.020683622408668497</v>
      </c>
    </row>
    <row r="15" spans="1:10" ht="15">
      <c r="A15" s="9" t="s">
        <v>24</v>
      </c>
      <c r="B15" s="7">
        <v>4437</v>
      </c>
      <c r="C15" s="22">
        <v>4487</v>
      </c>
      <c r="D15" s="22">
        <v>4466.25</v>
      </c>
      <c r="E15" s="22">
        <v>4530</v>
      </c>
      <c r="F15" s="22">
        <v>4526</v>
      </c>
      <c r="H15" s="35">
        <f t="shared" si="0"/>
        <v>-0.019664162615996465</v>
      </c>
      <c r="J15" s="35">
        <f t="shared" si="1"/>
        <v>0.004645955779457039</v>
      </c>
    </row>
    <row r="16" spans="1:10" ht="15">
      <c r="A16" s="9" t="s">
        <v>25</v>
      </c>
      <c r="B16" s="7">
        <v>43810.5</v>
      </c>
      <c r="C16" s="22">
        <v>42043.25</v>
      </c>
      <c r="D16" s="22">
        <v>42253</v>
      </c>
      <c r="E16" s="22">
        <v>41329</v>
      </c>
      <c r="F16" s="22">
        <v>40752</v>
      </c>
      <c r="H16" s="35">
        <f t="shared" si="0"/>
        <v>0.075051531213192</v>
      </c>
      <c r="J16" s="35">
        <f t="shared" si="1"/>
        <v>-0.004964144557782879</v>
      </c>
    </row>
    <row r="17" spans="1:10" ht="15">
      <c r="A17" s="9" t="s">
        <v>26</v>
      </c>
      <c r="B17" s="7">
        <v>3545.5</v>
      </c>
      <c r="C17" s="22">
        <v>3489.75</v>
      </c>
      <c r="D17" s="22">
        <v>3627.25</v>
      </c>
      <c r="E17" s="22">
        <v>3661</v>
      </c>
      <c r="F17" s="22">
        <v>3648.75</v>
      </c>
      <c r="H17" s="35">
        <f t="shared" si="0"/>
        <v>-0.028297362110311752</v>
      </c>
      <c r="J17" s="35">
        <f t="shared" si="1"/>
        <v>-0.03790750568612585</v>
      </c>
    </row>
    <row r="18" spans="1:10" ht="15">
      <c r="A18" s="9" t="s">
        <v>27</v>
      </c>
      <c r="B18" s="7">
        <v>37052.08</v>
      </c>
      <c r="C18" s="22">
        <v>36520.75</v>
      </c>
      <c r="D18" s="22">
        <v>37407</v>
      </c>
      <c r="E18" s="22">
        <v>36869.25</v>
      </c>
      <c r="F18" s="22">
        <v>36876.5</v>
      </c>
      <c r="H18" s="35">
        <f t="shared" si="0"/>
        <v>0.004761297845511416</v>
      </c>
      <c r="J18" s="35">
        <f t="shared" si="1"/>
        <v>-0.023692089715828587</v>
      </c>
    </row>
    <row r="19" spans="1:10" ht="15">
      <c r="A19" s="9" t="s">
        <v>28</v>
      </c>
      <c r="B19" s="7">
        <v>56543</v>
      </c>
      <c r="C19" s="22">
        <v>55755.25</v>
      </c>
      <c r="D19" s="22">
        <v>57386</v>
      </c>
      <c r="E19" s="22">
        <v>56404.75</v>
      </c>
      <c r="F19" s="22">
        <v>55371.75</v>
      </c>
      <c r="H19" s="35">
        <f t="shared" si="0"/>
        <v>0.021152482989972323</v>
      </c>
      <c r="J19" s="35">
        <f t="shared" si="1"/>
        <v>-0.02841720977241836</v>
      </c>
    </row>
    <row r="20" spans="1:10" ht="15">
      <c r="A20" s="9" t="s">
        <v>29</v>
      </c>
      <c r="B20" s="36">
        <v>1766.92</v>
      </c>
      <c r="C20" s="17">
        <v>1728.5</v>
      </c>
      <c r="D20" s="17">
        <v>1800.25</v>
      </c>
      <c r="E20" s="17">
        <v>1794</v>
      </c>
      <c r="F20" s="17">
        <v>1866</v>
      </c>
      <c r="H20" s="35">
        <f t="shared" si="0"/>
        <v>-0.0530975348338692</v>
      </c>
      <c r="J20" s="35">
        <f t="shared" si="1"/>
        <v>-0.039855575614497984</v>
      </c>
    </row>
    <row r="21" spans="1:10" ht="15">
      <c r="A21" s="9" t="s">
        <v>30</v>
      </c>
      <c r="B21" s="7">
        <v>157581.58</v>
      </c>
      <c r="C21" s="22">
        <v>156738.25</v>
      </c>
      <c r="D21" s="22">
        <v>160386.25</v>
      </c>
      <c r="E21" s="22">
        <v>157949</v>
      </c>
      <c r="F21" s="22">
        <v>156995</v>
      </c>
      <c r="H21" s="35">
        <f t="shared" si="0"/>
        <v>0.0037362973343099282</v>
      </c>
      <c r="J21" s="35">
        <f t="shared" si="1"/>
        <v>-0.022745091926521133</v>
      </c>
    </row>
    <row r="22" spans="1:10" ht="15">
      <c r="A22" s="9" t="s">
        <v>31</v>
      </c>
      <c r="B22" s="7">
        <v>127439.42</v>
      </c>
      <c r="C22" s="22">
        <v>127504.75</v>
      </c>
      <c r="D22" s="22">
        <v>130580</v>
      </c>
      <c r="E22" s="22">
        <v>127376.25</v>
      </c>
      <c r="F22" s="22">
        <v>127012.75</v>
      </c>
      <c r="H22" s="35">
        <f t="shared" si="0"/>
        <v>0.0033592690497607387</v>
      </c>
      <c r="J22" s="35">
        <f t="shared" si="1"/>
        <v>-0.023550696890794916</v>
      </c>
    </row>
    <row r="23" spans="1:10" ht="15">
      <c r="A23" s="9" t="s">
        <v>32</v>
      </c>
      <c r="B23" s="7">
        <v>7375.75</v>
      </c>
      <c r="C23" s="22">
        <v>7171</v>
      </c>
      <c r="D23" s="22">
        <v>7505</v>
      </c>
      <c r="E23" s="22">
        <v>7498.25</v>
      </c>
      <c r="F23" s="22">
        <v>7536</v>
      </c>
      <c r="H23" s="35">
        <f t="shared" si="0"/>
        <v>-0.021264596602972398</v>
      </c>
      <c r="J23" s="35">
        <f t="shared" si="1"/>
        <v>-0.04450366422385077</v>
      </c>
    </row>
    <row r="24" spans="1:10" ht="15">
      <c r="A24" s="9" t="s">
        <v>33</v>
      </c>
      <c r="B24" s="7">
        <v>16963.92</v>
      </c>
      <c r="C24" s="22">
        <v>16723</v>
      </c>
      <c r="D24" s="22">
        <v>17138</v>
      </c>
      <c r="E24" s="22">
        <v>17039.75</v>
      </c>
      <c r="F24" s="22">
        <v>17154.75</v>
      </c>
      <c r="H24" s="35">
        <f t="shared" si="0"/>
        <v>-0.011124032702312872</v>
      </c>
      <c r="J24" s="35">
        <f t="shared" si="1"/>
        <v>-0.0242151943050531</v>
      </c>
    </row>
    <row r="25" spans="1:10" ht="15">
      <c r="A25" s="9" t="s">
        <v>34</v>
      </c>
      <c r="B25" s="7">
        <v>2655.92</v>
      </c>
      <c r="C25" s="22">
        <v>2657.75</v>
      </c>
      <c r="D25" s="22">
        <v>2685</v>
      </c>
      <c r="E25" s="22">
        <v>2725</v>
      </c>
      <c r="F25" s="22">
        <v>2697</v>
      </c>
      <c r="H25" s="35">
        <f t="shared" si="0"/>
        <v>-0.015231738969225039</v>
      </c>
      <c r="J25" s="35">
        <f t="shared" si="1"/>
        <v>-0.010148975791433892</v>
      </c>
    </row>
    <row r="26" spans="1:10" ht="15">
      <c r="A26" s="9" t="s">
        <v>35</v>
      </c>
      <c r="B26" s="7">
        <v>4359.17</v>
      </c>
      <c r="C26" s="22">
        <v>4291.5</v>
      </c>
      <c r="D26" s="22">
        <v>4448.75</v>
      </c>
      <c r="E26" s="22">
        <v>4396</v>
      </c>
      <c r="F26" s="22">
        <v>4405.5</v>
      </c>
      <c r="H26" s="35">
        <f t="shared" si="0"/>
        <v>-0.010516399954602185</v>
      </c>
      <c r="J26" s="35">
        <f t="shared" si="1"/>
        <v>-0.03534700758640068</v>
      </c>
    </row>
    <row r="27" spans="1:10" ht="15">
      <c r="A27" s="9" t="s">
        <v>36</v>
      </c>
      <c r="B27" s="7">
        <v>21574</v>
      </c>
      <c r="C27" s="22">
        <v>21087.25</v>
      </c>
      <c r="D27" s="22">
        <v>21830</v>
      </c>
      <c r="E27" s="22">
        <v>21792</v>
      </c>
      <c r="F27" s="22">
        <v>21901</v>
      </c>
      <c r="H27" s="35">
        <f t="shared" si="0"/>
        <v>-0.014930825076480527</v>
      </c>
      <c r="J27" s="35">
        <f t="shared" si="1"/>
        <v>-0.03402427851580394</v>
      </c>
    </row>
    <row r="28" spans="1:10" ht="15">
      <c r="A28" s="9" t="s">
        <v>37</v>
      </c>
      <c r="B28" s="7">
        <v>14246</v>
      </c>
      <c r="C28" s="22">
        <v>13865</v>
      </c>
      <c r="D28" s="22">
        <v>14482.25</v>
      </c>
      <c r="E28" s="22">
        <v>14367.75</v>
      </c>
      <c r="F28" s="22">
        <v>14341.25</v>
      </c>
      <c r="H28" s="35">
        <f t="shared" si="0"/>
        <v>-0.0066416804671838225</v>
      </c>
      <c r="J28" s="35">
        <f t="shared" si="1"/>
        <v>-0.04262113967097654</v>
      </c>
    </row>
    <row r="29" spans="1:10" ht="15">
      <c r="A29" s="9" t="s">
        <v>38</v>
      </c>
      <c r="B29" s="7">
        <v>6402.25</v>
      </c>
      <c r="C29" s="22">
        <v>6332</v>
      </c>
      <c r="D29" s="22">
        <v>6421</v>
      </c>
      <c r="E29" s="22">
        <v>6374</v>
      </c>
      <c r="F29" s="22">
        <v>6304</v>
      </c>
      <c r="H29" s="35">
        <f t="shared" si="0"/>
        <v>0.01558534263959391</v>
      </c>
      <c r="J29" s="35">
        <f t="shared" si="1"/>
        <v>-0.013860769350568448</v>
      </c>
    </row>
    <row r="30" spans="2:10" ht="15">
      <c r="B30" s="18">
        <f>SUM(B6:B29)</f>
        <v>863346.9200000002</v>
      </c>
      <c r="C30" s="18">
        <f>SUM(C6:C29)</f>
        <v>854564.25</v>
      </c>
      <c r="D30" s="21">
        <v>874268</v>
      </c>
      <c r="E30" s="21">
        <f>SUM(E6:E29)</f>
        <v>863071.25</v>
      </c>
      <c r="F30" s="21">
        <f>SUM(F6:F29)</f>
        <v>860805.75</v>
      </c>
      <c r="H30" s="49">
        <f t="shared" si="0"/>
        <v>0.0029520829757470352</v>
      </c>
      <c r="I30" s="50"/>
      <c r="J30" s="49">
        <f t="shared" si="1"/>
        <v>-0.022537425594897676</v>
      </c>
    </row>
    <row r="32" ht="15">
      <c r="A32" s="9" t="s">
        <v>126</v>
      </c>
    </row>
    <row r="34" ht="15">
      <c r="A34" t="s">
        <v>128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Department of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Gunning</dc:creator>
  <cp:keywords/>
  <dc:description/>
  <cp:lastModifiedBy>Justin Dayhoff</cp:lastModifiedBy>
  <dcterms:created xsi:type="dcterms:W3CDTF">2022-04-22T21:50:46Z</dcterms:created>
  <dcterms:modified xsi:type="dcterms:W3CDTF">2022-07-01T20:08:44Z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656500.000000000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